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1"/>
  </bookViews>
  <sheets>
    <sheet name="zał 1" sheetId="1" r:id="rId1"/>
    <sheet name="zał 1_1" sheetId="2" r:id="rId2"/>
    <sheet name="zał 3" sheetId="3" r:id="rId3"/>
    <sheet name="zał 3_1 " sheetId="4" r:id="rId4"/>
    <sheet name="zał 3_2" sheetId="5" r:id="rId5"/>
    <sheet name="zał 4" sheetId="6" r:id="rId6"/>
    <sheet name="zał 5" sheetId="7" r:id="rId7"/>
    <sheet name="zał 5_1" sheetId="8" r:id="rId8"/>
    <sheet name="zał 7" sheetId="9" r:id="rId9"/>
    <sheet name="zał 8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<sst xmlns="http://schemas.openxmlformats.org/spreadsheetml/2006/main" count="618" uniqueCount="387">
  <si>
    <t>Załącznik Nr 1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</si>
  <si>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2008 rok</t>
  </si>
  <si>
    <t>w zł.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</si>
  <si>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</si>
  <si>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</si>
  <si>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2008r.</t>
  </si>
  <si>
    <t>I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</si>
  <si>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</si>
  <si>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</si>
  <si>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</si>
  <si>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</si>
  <si>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</si>
  <si>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</si>
  <si>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</si>
  <si>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</si>
  <si>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</si>
  <si>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</si>
  <si>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Opłata od posiadania psów</t>
  </si>
  <si>
    <t>Podatek od czynności cywilnoprawnych</t>
  </si>
  <si>
    <t>Udziały w podatlach stanowiących dochodów budżetu państwa</t>
  </si>
  <si>
    <t>36,49% udział w podatku dochodowym od osób fizycznych</t>
  </si>
  <si>
    <t xml:space="preserve">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</si>
  <si>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</si>
  <si>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</si>
  <si>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</si>
  <si>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</si>
  <si>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</si>
  <si>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</si>
  <si>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</si>
  <si>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dochodów i opłat</t>
  </si>
  <si>
    <t>Odsetki</t>
  </si>
  <si>
    <t xml:space="preserve">Dochody jst związane z realizacją  zadań z zakresu administracji rządowej </t>
  </si>
  <si>
    <t>Dochody z opłaty adiacenckiej, wpis do ewidencji działalności gospodarczej oraz zajęcie pasa drogowego</t>
  </si>
  <si>
    <t xml:space="preserve"> Środki na dofinansowanie własnych inwestycji gmin pozyskane z innych źródeł</t>
  </si>
  <si>
    <t>II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</si>
  <si>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</si>
  <si>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</si>
  <si>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</si>
  <si>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III</t>
  </si>
  <si>
    <t>SUBWENCJE</t>
  </si>
  <si>
    <t>część oświatowa subwencji</t>
  </si>
  <si>
    <t>część wyrównawcza subwencji</t>
  </si>
  <si>
    <t>część równoważąca subwencji</t>
  </si>
  <si>
    <t>Dochody ogółem</t>
  </si>
  <si>
    <t>Załącznik Nr 1 / 2</t>
  </si>
  <si>
    <t xml:space="preserve">Do </t>
  </si>
  <si>
    <t>Uchwały Rady</t>
  </si>
  <si>
    <t xml:space="preserve"> Miasta Pionki</t>
  </si>
  <si>
    <t>Nr LXVIII/325/2008</t>
  </si>
  <si>
    <t>z dnia</t>
  </si>
  <si>
    <t>30.12.2008r.</t>
  </si>
  <si>
    <t xml:space="preserve">                                           PLAN  DOCHODÓW                                                                                    BUDŻETU MIASTA PIONKI                                    NA 2009r.</t>
  </si>
  <si>
    <t>L.p.</t>
  </si>
  <si>
    <t>Dział Rozdział Paragraf</t>
  </si>
  <si>
    <t xml:space="preserve">            PLAN  DOCHODÓW NA  2009r.                                                                                                                                                                                                                                    </t>
  </si>
  <si>
    <t>Ogółem</t>
  </si>
  <si>
    <t>bieżące</t>
  </si>
  <si>
    <t>majątkowe</t>
  </si>
  <si>
    <t>020 Leśnictwo</t>
  </si>
  <si>
    <t>02001 Gospodarka leśna</t>
  </si>
  <si>
    <t>0870 wpływy ze sprzedaży składników majątkowych</t>
  </si>
  <si>
    <t>400 Wytwarzanie i zaopatrywanie w energię elektryczną, gaz i wodę</t>
  </si>
  <si>
    <t>40001 Dostarczanie ciepła</t>
  </si>
  <si>
    <t>§ 0830 wpływy z usług</t>
  </si>
  <si>
    <t>§ 0920 pozostałe odsetki</t>
  </si>
  <si>
    <t>40002 Dostarczanie wody</t>
  </si>
  <si>
    <t>700 Gospodarka mieszkaniowa</t>
  </si>
  <si>
    <t>70005 Gospodarka gruntami                                 i nieruchomościami</t>
  </si>
  <si>
    <t>§ 0470 wpływy z opłat za zarząd, użytkowanie i użytkowanie wieczyste nieruchomościami</t>
  </si>
  <si>
    <t>§ 0750 dochody z najmu i dzierżawy składników majątkowych Skarbu Państwa, jednostek samorządu terytorialnego lub innych jednostek zaliczanych do sektora finansów publicznych oraz innych umów o podobnym charakterze /dzierżawy/</t>
  </si>
  <si>
    <t>§ 0770 wpływy z tytułu odpłatnego nabycia prawa własności oraz prawa użytkowania wieczystego nieruchomościami</t>
  </si>
  <si>
    <t xml:space="preserve">§ 0870 wpływy ze sprzedaży składników majątkowych </t>
  </si>
  <si>
    <t>§ 0970 wpływy z różnych dochodów</t>
  </si>
  <si>
    <t>IV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</si>
  <si>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</si>
  <si>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</si>
  <si>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gminie /związkom gmin/ ustawami</t>
  </si>
  <si>
    <t>§ 2360 dochody jednostek samorządu terytorialnego związane z realizacją zadań z zakresu administracji rządowej oraz innych zadań zleconych ustawami</t>
  </si>
  <si>
    <t>75023 Urzędy gmin /miast i miast na prawach powiatu/</t>
  </si>
  <si>
    <t>V</t>
  </si>
  <si>
    <t>751 Urzędy naczelnych organów władzy państwowej, kontroli i ochrony prawa oraz sądownictwa</t>
  </si>
  <si>
    <t>75101 Urzędy naczelnych organów władzy państwowej, kontroli i ochrony prawa oraz sądownictwa</t>
  </si>
  <si>
    <t>VI</t>
  </si>
  <si>
    <t>754 Bezpieczeństwo publiczne i ochrona przeciwpożarowa</t>
  </si>
  <si>
    <t>75414 Obrona cywilna</t>
  </si>
  <si>
    <t xml:space="preserve">75416 Straż Miejska </t>
  </si>
  <si>
    <t>§ 0570 grzywny, mandaty i inne kary pieniężne od ludności</t>
  </si>
  <si>
    <t>VII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</si>
  <si>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</si>
  <si>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</si>
  <si>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</si>
  <si>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</si>
  <si>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</si>
  <si>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</si>
  <si>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</si>
  <si>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</si>
  <si>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</si>
  <si>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</si>
  <si>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§ 0690 wpływy z różnych opłat</t>
  </si>
  <si>
    <t>§ 2680 rekompensaty utraconych dochodów w podatkach i opłatach lokalnych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</si>
  <si>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</si>
  <si>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</si>
  <si>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0430 wpływy z opłaty targowej</t>
  </si>
  <si>
    <t>75618 Wpływy z innych opłat stanowiących dochody jednostek samorządu terytorialnego na podstawie ustaw</t>
  </si>
  <si>
    <t>§ 0410 wpływy z opłaty skarbowej</t>
  </si>
  <si>
    <t>§ 0480 wpływy z opłat za zezwolenie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</si>
  <si>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</si>
  <si>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</si>
  <si>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</si>
  <si>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</si>
  <si>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>VIII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</si>
  <si>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</si>
  <si>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</si>
  <si>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</si>
  <si>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</si>
  <si>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>75831 Część równoważąca subwencji ogólnej dla gmin</t>
  </si>
  <si>
    <t>IX</t>
  </si>
  <si>
    <t>801 Oświata i wychowanie</t>
  </si>
  <si>
    <t>80101 Szkoły podstawowe</t>
  </si>
  <si>
    <t xml:space="preserve">§ 0750 dochody z najmu i dzierżawy składników majątkowych Skarbu Państwa, jednostek samorządu terytorialnego lub innych jednostek zaliczanych do sektora finansów publicznych oraz innych umów o podobnym charakterze </t>
  </si>
  <si>
    <t>80104 Przedszkola</t>
  </si>
  <si>
    <t>X</t>
  </si>
  <si>
    <t>852 Pomoc społeczna</t>
  </si>
  <si>
    <t>85203 Ośrodki wsparcia</t>
  </si>
  <si>
    <t>85212 Świadczenia rodzinne, zaliczka alimentacyjna oraz składki na ubezpieczenia emerytalne i rentowe z ubezpieczenia społecznego</t>
  </si>
  <si>
    <t xml:space="preserve">§ 0970 wpływy z różnych dochodów   </t>
  </si>
  <si>
    <t>85213 Składki na ubezpieczenie zdrowotne opłacane za osoby pobierające niektóre świadczenia z pomocy społecznej oraz niektóre świadczenia rodzinne</t>
  </si>
  <si>
    <t>85214 Zasiłki i pomoc w naturze oraz składki na ubezpieczenia emerytalne i rentowe</t>
  </si>
  <si>
    <t>§ 2030 dotacje celowe otrzymane z budżetu państwa na realizację własnych zadań bieżących gmin /związków gmin/</t>
  </si>
  <si>
    <t>85219 Ośrodki pomocy społecznej</t>
  </si>
  <si>
    <t>85228 Usługi opiekuńcze i specjalistyczne usługi opiekuńcze</t>
  </si>
  <si>
    <t>85295 Pozostała działalność</t>
  </si>
  <si>
    <t>XI</t>
  </si>
  <si>
    <t>900 Gospodarka komunalna i ochrona środowiska</t>
  </si>
  <si>
    <t xml:space="preserve">90095 Pozostała działalność </t>
  </si>
  <si>
    <t>XII</t>
  </si>
  <si>
    <t>926 Kultura fizyczna i sport</t>
  </si>
  <si>
    <t>92601 Obiekty sportowe</t>
  </si>
  <si>
    <t>OGÓŁEM</t>
  </si>
  <si>
    <t xml:space="preserve"> </t>
  </si>
  <si>
    <t>załącznik Nr 3</t>
  </si>
  <si>
    <t>Limity wydatków na wieloletnie programy inwestycyjne w latach 2007 - 2009</t>
  </si>
  <si>
    <t>w złotych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</si>
  <si>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</si>
  <si>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</si>
  <si>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</si>
  <si>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</si>
  <si>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</si>
  <si>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</si>
  <si>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</si>
  <si>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</si>
  <si>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</si>
  <si>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</si>
  <si>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</si>
  <si>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</si>
  <si>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</si>
  <si>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</si>
  <si>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</si>
  <si>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</si>
  <si>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Budowa ulicy Łąkowej                                                                                                                                                                                                                      2008</t>
  </si>
  <si>
    <t>A.      
B.
C.
…</t>
  </si>
  <si>
    <t>Urząd Miasta</t>
  </si>
  <si>
    <t>2.</t>
  </si>
  <si>
    <t>Budowa i modernizacja ulic i chodników miejskich : ulica Staszica, ulica Krótka, ulica Zacisze, ulica Augustowska,  ulica Kolejowa, Mickiewicza, Zwycięstwa</t>
  </si>
  <si>
    <t>Budowa ulicy Parkowej                                                                                                                                                                                                                                        2009</t>
  </si>
  <si>
    <t>Modernizacja ulic bocznych od ulicy Partyzantów                                                                                                                                                                                          2008-2009</t>
  </si>
  <si>
    <t>Budowa przejścia dla pieszych ul.Kozienicka - Al..Jana Pawła II na wysokości ul.Korczaka                                                                                                                            2007</t>
  </si>
  <si>
    <t xml:space="preserve">A.      
B.
C. </t>
  </si>
  <si>
    <t>Rewitalizacja Placu Konstytucji 3-go Maja na potrzeby rynku miejskiego                                                                                                                                                2007-2009</t>
  </si>
  <si>
    <t>Modernizacja chodnika Aleje Lipowe                                                                                                                                                                           2008</t>
  </si>
  <si>
    <t>Modernizacja Chodnika przy ul.Sienkiewicza                                                                                                                                                                           2008</t>
  </si>
  <si>
    <t>Modernizacja Chodnika przy ul.Mickiewicza                                                                                                                                                                      2008</t>
  </si>
  <si>
    <t>Budowa ścieżki rowerowej Sokoły - Pionki Zachodnie                                                                                                                                                                               2009</t>
  </si>
  <si>
    <t>Budowa systemu monitoringu w Pionkach                                                                                                                                                                          2007</t>
  </si>
  <si>
    <t>Wymiana stolarki i termomodernizacja Publicznej Szkoły Podstawowej Nr 5                                                                                                                                          2007</t>
  </si>
  <si>
    <t>Termomodernizacja budynku Przedszkola Nr 2                                                                                                                                                                                      2007</t>
  </si>
  <si>
    <t>Termimodernizacja Publicznego Gimnazjum Nr 2                                                                                                                                                                       2008</t>
  </si>
  <si>
    <t>Budowa sieci kanalizacji sanitarnej i przepompowni we wschodniej części miasta                                                                                                                                      2007</t>
  </si>
  <si>
    <t xml:space="preserve">A. 190 000    
B.
C. </t>
  </si>
  <si>
    <t>Stworzenie recyklingu oraz selektywnej zbiórki odpadów                                                                                                                                                     2007-2008</t>
  </si>
  <si>
    <t>Zakup śmieciarki                                                                                                                                                                                                          2008</t>
  </si>
  <si>
    <t>Rewitalizacja historycznego budynku Kasyna na potrzeby stworzenia Centrum Aktywności Lokalnej                                                                                          2007</t>
  </si>
  <si>
    <t xml:space="preserve">A. 394 000     
B.
C. </t>
  </si>
  <si>
    <t>Rewitalizacja historycznego stadionu sportowego                                                                                                                                                                                2007-2008</t>
  </si>
  <si>
    <t xml:space="preserve">A.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</si>
  <si>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</si>
  <si>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</si>
  <si>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</si>
  <si>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</si>
  <si>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</si>
  <si>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</si>
  <si>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Załącznik Nr 3/1</t>
  </si>
  <si>
    <t>Załącznik Nr 3-1</t>
  </si>
  <si>
    <t xml:space="preserve">do Uchwały Nr </t>
  </si>
  <si>
    <t>Rady Miasta Pionki z dnia</t>
  </si>
  <si>
    <t>Zadania inwestycyjne w 2008 r.</t>
  </si>
  <si>
    <t>Nazwa zadania inwestycyjnego</t>
  </si>
  <si>
    <t>rok budżetowy 2008 (8+9+10+11)</t>
  </si>
  <si>
    <t>środki pochodzące
z innych  źródeł*</t>
  </si>
  <si>
    <t>Modernizacja  ciepłowni i sieci cieplnych</t>
  </si>
  <si>
    <t>Oddział Wodno Kanalizacyjno Ciepłowniczy</t>
  </si>
  <si>
    <t>Modernizacja ujęcia wody, oczyszalni ścieków, sieci sanitarnych i deszczowych.</t>
  </si>
  <si>
    <t>Zakup samochodu dostawczego</t>
  </si>
  <si>
    <t>Zakup przystanku autobusowego</t>
  </si>
  <si>
    <t>Budowa i modernizacja ulic i chodników miejskich : ulica Staszica, ulica Krótka, ul. Spacerowa, ulica Zacisze, ulica Augustowska, ulica Kolejowa,  Mickiewicza, ul. Zwycięstwa, ul.Zwoleńska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</si>
  <si>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</si>
  <si>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>Opracowanie koncepcji budowy połączeń drogowych</t>
  </si>
  <si>
    <t>Koncepcja ścieżek rowerowych na terenie miasta</t>
  </si>
  <si>
    <t xml:space="preserve">Regulacja własności gruntów </t>
  </si>
  <si>
    <t>Zakup sprzetu komputerowego i oprogramowania</t>
  </si>
  <si>
    <t>zakup samochodu dla SM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</si>
  <si>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</si>
  <si>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>Budowa boiska przy PG Nr2</t>
  </si>
  <si>
    <t xml:space="preserve">A.164.000      
B.
C. </t>
  </si>
  <si>
    <t>Opracowanie projektu Sali gimnastycnej przy PG Nr1</t>
  </si>
  <si>
    <t>Czyny społeczne</t>
  </si>
  <si>
    <t>Budowa sieci kanalizacji sanitarnej i przepompowni we wschodniej części miasta</t>
  </si>
  <si>
    <t xml:space="preserve">A. 190000 MGiP     
B.
C. </t>
  </si>
  <si>
    <t>Projekt kanalizacji sanitarnej na terenie PRONITU -kanał I i II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</si>
  <si>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</t>
  </si>
  <si>
    <t>Budowa oświetlenia ulic Polnej, Kościuszki, Dąbrowskiej i A.Krajowej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</si>
  <si>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</si>
  <si>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A1884694      
B.
C.                                                                                                                                                                                                                                    D.           </t>
  </si>
  <si>
    <t xml:space="preserve">A.      
B.
C.1670013                                                                                                                                                                                                                                    D.           </t>
  </si>
  <si>
    <t>Budowa centrum rekreacyjno rozrywkowego Ogródek Jordanowski</t>
  </si>
  <si>
    <t xml:space="preserve">A.      
B.
C. 840874                                                                                                                                                                                                                                    D.           </t>
  </si>
  <si>
    <t xml:space="preserve">A.114087      
B.
C.                                                                                                                                                                                                                                   D.           </t>
  </si>
  <si>
    <t>Projekt zagospodarowania Stawu Górnego</t>
  </si>
  <si>
    <t>A. Dotacje i środki z budżetu państwa (np. od wojewody, MEN, UKFiS,MGiP)</t>
  </si>
  <si>
    <t>Załacznik Nr 3-2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</si>
  <si>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</si>
  <si>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</si>
  <si>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</si>
  <si>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</si>
  <si>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</si>
  <si>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</si>
  <si>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</si>
  <si>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</si>
  <si>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</si>
  <si>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</si>
  <si>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</si>
  <si>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</si>
  <si>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</si>
  <si>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</si>
  <si>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</si>
  <si>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</si>
  <si>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</si>
  <si>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</si>
  <si>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</si>
  <si>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</si>
  <si>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 xml:space="preserve">Wydatki majątkowe </t>
  </si>
  <si>
    <t>1.1</t>
  </si>
  <si>
    <t>Program: ZPORR</t>
  </si>
  <si>
    <t>Modernizacja ulic i chodników miejskich</t>
  </si>
  <si>
    <t>Priorytet: 3</t>
  </si>
  <si>
    <t>Działanie: 3.3.</t>
  </si>
  <si>
    <t>Nazwa projektu:</t>
  </si>
  <si>
    <t>Razem wydatki:</t>
  </si>
  <si>
    <t>600-60016-6059</t>
  </si>
  <si>
    <t>z tego: 2007 r.</t>
  </si>
  <si>
    <t>2010 r.***</t>
  </si>
  <si>
    <t>Budowa systemu monitoringu w Pionkach</t>
  </si>
  <si>
    <t>754-75495-6059</t>
  </si>
  <si>
    <t>1.2</t>
  </si>
  <si>
    <t>Budowa sieci kanalizacji sanitarnej i przepompowni we wschodniej części Miasta</t>
  </si>
  <si>
    <t>900-90095-6059</t>
  </si>
  <si>
    <t>1.3</t>
  </si>
  <si>
    <t>Reitalizacja historycznego budynku Kasyna na potrzeby stworzenia Centrum Aktywności lokalnej w Pionkach</t>
  </si>
  <si>
    <t>921-92195-6059</t>
  </si>
  <si>
    <t>1.4</t>
  </si>
  <si>
    <t>Rewitalizacja historycznego sationu sportowego w Pionkach</t>
  </si>
  <si>
    <t>Priorytet: 3.</t>
  </si>
  <si>
    <t>926-92601-6059</t>
  </si>
  <si>
    <t>Ogółem (1+2)</t>
  </si>
  <si>
    <t>Załącznik Nr 4</t>
  </si>
  <si>
    <t>do uchwały RG z  Nr XXXV/197/2007</t>
  </si>
  <si>
    <t>z dnia 28.12.2007r.</t>
  </si>
  <si>
    <t>Plan przychodów i rozchodów budżetu w 2008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</si>
  <si>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</si>
  <si>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</si>
  <si>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</si>
  <si>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</si>
  <si>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</si>
  <si>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</si>
  <si>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</si>
  <si>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</si>
  <si>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</si>
  <si>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</si>
  <si>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</si>
  <si>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</si>
  <si>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</si>
  <si>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</si>
  <si>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</si>
  <si>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</si>
  <si>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</si>
  <si>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</si>
  <si>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</si>
  <si>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</si>
  <si>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</si>
  <si>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</si>
  <si>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</si>
  <si>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</si>
  <si>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</si>
  <si>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</si>
  <si>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</si>
  <si>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</si>
  <si>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</si>
  <si>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</si>
  <si>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</si>
  <si>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</si>
  <si>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</si>
  <si>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</si>
  <si>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</si>
  <si>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</si>
  <si>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</si>
  <si>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</si>
  <si>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</si>
  <si>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        64 282 262</t>
  </si>
  <si>
    <t>Planowane wydatki         70 783 553</t>
  </si>
  <si>
    <t>Wynik (deficyt)             -  6 501 291</t>
  </si>
  <si>
    <t>Załącznik Nr 5</t>
  </si>
  <si>
    <t xml:space="preserve">                                 do  uchwały RG Nr</t>
  </si>
  <si>
    <t>XXXV/179/2007</t>
  </si>
  <si>
    <t xml:space="preserve">                                                     z dnia  28.12.2007 r.</t>
  </si>
  <si>
    <t>Plan dotacji celowych                                                                                                                                                                                                                                                                                                                      otrzymanych   z budżetu   państwa   na    realizację  zadań z    zakresu  administracji   rządowej   zleconych 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2008 rok</t>
  </si>
  <si>
    <t>Dział   Rozdział   Paragraf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</si>
  <si>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</si>
  <si>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Załącznik Nr 5/1</t>
  </si>
  <si>
    <t xml:space="preserve">                                      do  uchwały RG Nr</t>
  </si>
  <si>
    <t xml:space="preserve"> XXXV/179/2007</t>
  </si>
  <si>
    <t xml:space="preserve">                                                         z dnia  28.12/2007r.</t>
  </si>
  <si>
    <t>PLAN                                                                                                                                                                                  wydatków  związanych z realizacją przez Miasto Pionki zadań z zakresu administracji rządowej i innych zadań zleconych gminie ustawami                                                                                                                                                                                                                                  na 2007 rok</t>
  </si>
  <si>
    <t>Dział,  Rozdział, Paragraf</t>
  </si>
  <si>
    <t>Plan                                                                                                                                                                                                                                na 2007 rok</t>
  </si>
  <si>
    <t>§ 4170 wynagrodzenia bezosobowe</t>
  </si>
  <si>
    <t>§ 3020 wydatki osobowe niezaliczone do wynagrodzeń (bez nagród)</t>
  </si>
  <si>
    <t>§ 4350 opłata za usługi internetowe</t>
  </si>
  <si>
    <t>§ 4360 opłaty z tytułu zakupu usług telekomunikacyjnych telefonii komórkowej</t>
  </si>
  <si>
    <t>§ 4370 opłaty z tytułu zakupu usług telekomunikacji telefonii stacjonarnej</t>
  </si>
  <si>
    <t>§ 4700 szkolenie pracowników niebędoących członkami służby cywilnej</t>
  </si>
  <si>
    <t>§ 4740 zakup materiałów papierniczych do sprzętu drukarskiego i urządzeń kserograficznych</t>
  </si>
  <si>
    <t>85212 ŚWIADCZENIA RODZINNE, ZALICZKA ALIMENTACYJNA ORAZ SKŁADKI NA UBEZPIECZENIA EMERYTALNE I RENTOWE Z UBEZPIECZENIA SPOŁECZNEGO</t>
  </si>
  <si>
    <t>§ 4270 zakup usług remontowych</t>
  </si>
  <si>
    <t>§ 4750 zakup akcesoriów komputerowych, w tym programów i licencji</t>
  </si>
  <si>
    <t>85214  ZASIŁKI I POMOC W NATURZE ORAZ SKŁADKI NA UBEZPIECZENIA EMERYTALNE I RENTOWE</t>
  </si>
  <si>
    <t>§ 4440 odpisy na zakładowy fundusz świadczeń socjalnych</t>
  </si>
  <si>
    <t>RAZEM</t>
  </si>
  <si>
    <t>Załącznik Nr 7</t>
  </si>
  <si>
    <t xml:space="preserve">                                 do uchwały RG Nr XXXV/179/2007</t>
  </si>
  <si>
    <t xml:space="preserve">                                                      z dnia 28.12.2007r.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</si>
  <si>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 PODMIOTOWYCH  DLA INSTYTUCJI KULTURY                                                                                                                                                                                          na  2008 rok</t>
  </si>
  <si>
    <t>Dział rozdział</t>
  </si>
  <si>
    <t>Nazwa Instytucji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</si>
  <si>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</si>
  <si>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921                                                                                                                  92109</t>
  </si>
  <si>
    <t>Miejski Ośrodek Kultury w Pionkach</t>
  </si>
  <si>
    <t>921                                                                                                                  92116</t>
  </si>
  <si>
    <t>Miejska Biblioteka Publiczna w Pionkach</t>
  </si>
  <si>
    <t>Załącznik Nr 8</t>
  </si>
  <si>
    <t xml:space="preserve">                                            do uchwały RG  Nr XXXV/179/2007</t>
  </si>
  <si>
    <t xml:space="preserve">                                                                  z dnia 28.12.2007r.</t>
  </si>
  <si>
    <t>Plan                                                                                                                                          dotacji udzielonych podmiotom niezaliczanym do sektora finansów publicznych                                                                                                      na 2008 rok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</si>
  <si>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       na 2008 rok</t>
  </si>
  <si>
    <t>w tym dla :</t>
  </si>
  <si>
    <t>Polskie Stowarzyszenie Diabetyków Zarząd Miejski w Pionkach</t>
  </si>
  <si>
    <t>852 POMOC SPOŁECZNA</t>
  </si>
  <si>
    <t>85295 POZOSTAŁA DZIAŁALNOŚĆ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</si>
  <si>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</si>
  <si>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§ 2820 dotacja celowa z budżetu na finansowanie lub dofinansowanie zadań zleconych do realizacji stowarzyszeniom</t>
  </si>
  <si>
    <t>ZHR Okręg Mazowiecki Odwód Ziemia Radomska</t>
  </si>
  <si>
    <t>Parafialny Zespół Caritas przy Parafii Św.Barbary w Pionkach</t>
  </si>
  <si>
    <t>854 EDUKACYJNA OPIEKA WYCHOWAWCZA</t>
  </si>
  <si>
    <t>85495 POZOSTAŁA DZIAŁALNOŚĆ</t>
  </si>
  <si>
    <t xml:space="preserve">§ 2820 dotacja celowa z budżetu na finansowanie lub dofinansowanie zadań zleconych do realizacji stowarzyszeniom </t>
  </si>
  <si>
    <t>ZHP Chorągiew Mazowiecka Hufiec Pionki</t>
  </si>
  <si>
    <t>KS "Proch"</t>
  </si>
  <si>
    <t>UMKS "Junior"</t>
  </si>
  <si>
    <t>TPD</t>
  </si>
  <si>
    <t>UMKS BETA</t>
  </si>
  <si>
    <t>Pionkowskie Towarzystwo Siatkówki</t>
  </si>
  <si>
    <t>Ognisko Muzyczne</t>
  </si>
  <si>
    <t>926 KULTURA FIZYCZNA I SPORT</t>
  </si>
  <si>
    <t>92695 POZOSTAŁA DZIAŁALNOŚĆ</t>
  </si>
  <si>
    <t>§ 2820 dotacja celowa z budżetu na finansowanie lub dofinansowanie zadań zleconych do realizacji stowarzyszeniom w tym:</t>
  </si>
  <si>
    <t>UKS "Champion"</t>
  </si>
  <si>
    <t>MUKS "Delfin"</t>
  </si>
  <si>
    <t>UMKS "Beta"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</si>
</sst>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</numFmts>
  <fonts count="4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name val="Times New Roman CE"/>
      <family val="1"/>
    </font>
    <font>
      <i/>
      <u val="single"/>
      <sz val="10"/>
      <name val="Arial CE"/>
      <family val="2"/>
    </font>
    <font>
      <i/>
      <u val="single"/>
      <sz val="10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i/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0" fontId="15" fillId="0" borderId="0" xfId="51" applyFont="1">
      <alignment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/>
      <protection/>
    </xf>
    <xf numFmtId="0" fontId="17" fillId="0" borderId="11" xfId="51" applyFont="1" applyBorder="1" applyAlignment="1">
      <alignment horizontal="center"/>
      <protection/>
    </xf>
    <xf numFmtId="0" fontId="17" fillId="0" borderId="11" xfId="51" applyFont="1" applyBorder="1">
      <alignment/>
      <protection/>
    </xf>
    <xf numFmtId="0" fontId="17" fillId="0" borderId="0" xfId="51" applyFont="1">
      <alignment/>
      <protection/>
    </xf>
    <xf numFmtId="0" fontId="15" fillId="0" borderId="12" xfId="51" applyFont="1" applyBorder="1">
      <alignment/>
      <protection/>
    </xf>
    <xf numFmtId="3" fontId="15" fillId="0" borderId="12" xfId="51" applyNumberFormat="1" applyFont="1" applyBorder="1">
      <alignment/>
      <protection/>
    </xf>
    <xf numFmtId="0" fontId="15" fillId="0" borderId="12" xfId="51" applyFont="1" applyBorder="1" applyAlignment="1">
      <alignment/>
      <protection/>
    </xf>
    <xf numFmtId="3" fontId="15" fillId="0" borderId="12" xfId="51" applyNumberFormat="1" applyFont="1" applyBorder="1" applyAlignment="1">
      <alignment/>
      <protection/>
    </xf>
    <xf numFmtId="0" fontId="15" fillId="0" borderId="13" xfId="51" applyFont="1" applyBorder="1" applyAlignment="1">
      <alignment horizontal="center" vertical="center"/>
      <protection/>
    </xf>
    <xf numFmtId="0" fontId="15" fillId="0" borderId="14" xfId="51" applyFont="1" applyBorder="1">
      <alignment/>
      <protection/>
    </xf>
    <xf numFmtId="0" fontId="15" fillId="0" borderId="13" xfId="51" applyFont="1" applyBorder="1" applyAlignment="1">
      <alignment/>
      <protection/>
    </xf>
    <xf numFmtId="3" fontId="15" fillId="0" borderId="13" xfId="51" applyNumberFormat="1" applyFont="1" applyBorder="1">
      <alignment/>
      <protection/>
    </xf>
    <xf numFmtId="3" fontId="15" fillId="0" borderId="13" xfId="51" applyNumberFormat="1" applyFont="1" applyBorder="1" applyAlignment="1">
      <alignment/>
      <protection/>
    </xf>
    <xf numFmtId="3" fontId="15" fillId="0" borderId="15" xfId="51" applyNumberFormat="1" applyFont="1" applyBorder="1" applyAlignment="1">
      <alignment/>
      <protection/>
    </xf>
    <xf numFmtId="3" fontId="17" fillId="0" borderId="10" xfId="51" applyNumberFormat="1" applyFont="1" applyBorder="1">
      <alignment/>
      <protection/>
    </xf>
    <xf numFmtId="0" fontId="19" fillId="0" borderId="0" xfId="51" applyFont="1">
      <alignment/>
      <protection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0" xfId="51" applyFont="1" applyBorder="1" applyAlignment="1">
      <alignment horizontal="left"/>
      <protection/>
    </xf>
    <xf numFmtId="0" fontId="15" fillId="0" borderId="12" xfId="51" applyFont="1" applyBorder="1" applyAlignment="1">
      <alignment horizontal="center" vertical="center"/>
      <protection/>
    </xf>
    <xf numFmtId="0" fontId="15" fillId="0" borderId="12" xfId="51" applyFont="1" applyBorder="1" applyAlignment="1">
      <alignment horizontal="left"/>
      <protection/>
    </xf>
    <xf numFmtId="0" fontId="15" fillId="0" borderId="17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center"/>
      <protection/>
    </xf>
    <xf numFmtId="0" fontId="17" fillId="0" borderId="11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17" fillId="0" borderId="10" xfId="51" applyFont="1" applyFill="1" applyBorder="1" applyAlignment="1">
      <alignment horizontal="center" vertical="center"/>
      <protection/>
    </xf>
    <xf numFmtId="0" fontId="15" fillId="0" borderId="0" xfId="51" applyFont="1" applyBorder="1" applyAlignment="1">
      <alignment horizontal="right"/>
      <protection/>
    </xf>
    <xf numFmtId="0" fontId="16" fillId="0" borderId="0" xfId="5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Projekt%20dochod&#243;w%20na%202007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proj_zal_gmin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\Documents%20and%20Settings\UM.000\Moje%20dokumenty\plan%20na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wrzesie&#324;%202006%20projekt%20n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 2"/>
    </sheetNames>
    <sheetDataSet>
      <sheetData sheetId="0">
        <row r="54">
          <cell r="D54">
            <v>455000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a"/>
    </sheetNames>
    <sheetDataSet>
      <sheetData sheetId="0">
        <row r="13">
          <cell r="G13">
            <v>1490300</v>
          </cell>
          <cell r="H13">
            <v>75300</v>
          </cell>
          <cell r="I13">
            <v>353750</v>
          </cell>
          <cell r="K13">
            <v>1061250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_nr2_1"/>
    </sheetNames>
    <sheetDataSet>
      <sheetData sheetId="0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127">
          <cell r="B127" t="str">
            <v>§ 4210 zakup materiałów i wyposażenia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_2_1"/>
    </sheetNames>
    <sheetDataSet>
      <sheetData sheetId="0">
        <row r="342">
          <cell r="D342">
            <v>2000</v>
          </cell>
        </row>
        <row r="343">
          <cell r="D343">
            <v>142330</v>
          </cell>
        </row>
        <row r="344">
          <cell r="D344">
            <v>11782</v>
          </cell>
        </row>
        <row r="345">
          <cell r="D345">
            <v>27324</v>
          </cell>
        </row>
        <row r="346">
          <cell r="D346">
            <v>3775</v>
          </cell>
        </row>
        <row r="347">
          <cell r="D347">
            <v>5000</v>
          </cell>
        </row>
        <row r="348">
          <cell r="D348">
            <v>16000</v>
          </cell>
        </row>
        <row r="349">
          <cell r="D349">
            <v>2200</v>
          </cell>
        </row>
        <row r="350">
          <cell r="D350">
            <v>100</v>
          </cell>
        </row>
        <row r="351">
          <cell r="D351">
            <v>20500</v>
          </cell>
        </row>
        <row r="352">
          <cell r="D352">
            <v>1500</v>
          </cell>
        </row>
        <row r="353">
          <cell r="D353">
            <v>400</v>
          </cell>
        </row>
        <row r="354">
          <cell r="D354">
            <v>18254</v>
          </cell>
        </row>
        <row r="355">
          <cell r="D355">
            <v>850</v>
          </cell>
        </row>
        <row r="356">
          <cell r="D356">
            <v>200</v>
          </cell>
        </row>
        <row r="357">
          <cell r="D357">
            <v>4000</v>
          </cell>
        </row>
        <row r="358">
          <cell r="D358">
            <v>500</v>
          </cell>
        </row>
        <row r="359">
          <cell r="D359">
            <v>2400</v>
          </cell>
        </row>
        <row r="360">
          <cell r="D360">
            <v>7085</v>
          </cell>
        </row>
        <row r="361">
          <cell r="D361">
            <v>2500</v>
          </cell>
        </row>
        <row r="362">
          <cell r="D362">
            <v>300</v>
          </cell>
        </row>
        <row r="364">
          <cell r="D364">
            <v>1000</v>
          </cell>
        </row>
        <row r="365">
          <cell r="D365">
            <v>5769656</v>
          </cell>
        </row>
        <row r="366">
          <cell r="D366">
            <v>90324</v>
          </cell>
        </row>
        <row r="367">
          <cell r="D367">
            <v>8838</v>
          </cell>
        </row>
        <row r="368">
          <cell r="D368">
            <v>67581</v>
          </cell>
        </row>
        <row r="369">
          <cell r="D369">
            <v>2365</v>
          </cell>
        </row>
        <row r="370">
          <cell r="D370">
            <v>5000</v>
          </cell>
        </row>
        <row r="371">
          <cell r="D371">
            <v>10000</v>
          </cell>
        </row>
        <row r="372">
          <cell r="D372">
            <v>2500</v>
          </cell>
        </row>
        <row r="373">
          <cell r="D373">
            <v>10500</v>
          </cell>
        </row>
        <row r="374">
          <cell r="D374">
            <v>6000</v>
          </cell>
        </row>
        <row r="375">
          <cell r="D375">
            <v>1000</v>
          </cell>
        </row>
        <row r="376">
          <cell r="D376">
            <v>3936</v>
          </cell>
        </row>
        <row r="377">
          <cell r="D377">
            <v>1500</v>
          </cell>
        </row>
        <row r="378">
          <cell r="D378">
            <v>2000</v>
          </cell>
        </row>
        <row r="379">
          <cell r="D379">
            <v>2800</v>
          </cell>
        </row>
        <row r="381">
          <cell r="D381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67"/>
  <sheetViews>
    <sheetView zoomScalePageLayoutView="0" workbookViewId="0" topLeftCell="A24">
      <selection activeCell="F45" sqref="F45"/>
    </sheetView>
  </sheetViews>
  <sheetFormatPr defaultColWidth="9.00390625" defaultRowHeight="12.75"/>
  <cols>
    <col min="1" max="2" width="9.125" style="1" customWidth="1"/>
    <col min="3" max="3" width="34.625" style="1" customWidth="1"/>
    <col min="4" max="4" width="14.625" style="1" customWidth="1"/>
    <col min="5" max="10" width="9.125" style="1" customWidth="1"/>
    <col min="11" max="11" width="5.625" style="1" customWidth="1"/>
    <col min="12" max="12" width="36.875" style="1" customWidth="1"/>
    <col min="13" max="13" width="12.625" style="1" customWidth="1"/>
    <col min="14" max="14" width="13.125" style="1" customWidth="1"/>
    <col min="15" max="16384" width="9.125" style="1" customWidth="1"/>
  </cols>
  <sheetData>
    <row r="1" ht="12.75">
      <c r="D1" s="2" t="s">
        <v>0</v>
      </c>
    </row>
    <row r="2" spans="2:15" ht="66" customHeight="1">
      <c r="B2" s="131" t="s">
        <v>1</v>
      </c>
      <c r="C2" s="131"/>
      <c r="D2" s="131"/>
      <c r="K2" s="132"/>
      <c r="L2" s="132"/>
      <c r="M2" s="132"/>
      <c r="N2" s="132"/>
      <c r="O2" s="132"/>
    </row>
    <row r="3" spans="2:15" ht="14.25" customHeight="1">
      <c r="B3" s="3"/>
      <c r="C3" s="3"/>
      <c r="D3" s="4" t="s">
        <v>2</v>
      </c>
      <c r="K3" s="5"/>
      <c r="L3" s="5"/>
      <c r="M3" s="5"/>
      <c r="N3" s="5"/>
      <c r="O3" s="5"/>
    </row>
    <row r="4" spans="2:15" s="6" customFormat="1" ht="25.5" customHeight="1">
      <c r="B4" s="7" t="s">
        <v>3</v>
      </c>
      <c r="C4" s="7" t="s">
        <v>4</v>
      </c>
      <c r="D4" s="7" t="s">
        <v>5</v>
      </c>
      <c r="K4" s="5"/>
      <c r="L4" s="5"/>
      <c r="M4" s="5"/>
      <c r="N4" s="5"/>
      <c r="O4" s="5"/>
    </row>
    <row r="5" spans="2:15" ht="12.75">
      <c r="B5" s="8" t="s">
        <v>6</v>
      </c>
      <c r="C5" s="9" t="s">
        <v>7</v>
      </c>
      <c r="D5" s="10">
        <f>SUM(D6,D17,D20,D24)</f>
        <v>45276313</v>
      </c>
      <c r="K5" s="11"/>
      <c r="L5" s="12"/>
      <c r="M5" s="13"/>
      <c r="N5" s="13"/>
      <c r="O5" s="14"/>
    </row>
    <row r="6" spans="2:15" ht="25.5">
      <c r="B6" s="15">
        <v>1</v>
      </c>
      <c r="C6" s="9" t="s">
        <v>8</v>
      </c>
      <c r="D6" s="10">
        <f>SUM(D7:D16)</f>
        <v>8283370</v>
      </c>
      <c r="L6" s="12"/>
      <c r="M6" s="13"/>
      <c r="N6" s="13"/>
      <c r="O6" s="14"/>
    </row>
    <row r="7" spans="2:15" ht="12.75">
      <c r="B7" s="15"/>
      <c r="C7" s="16" t="s">
        <v>9</v>
      </c>
      <c r="D7" s="17">
        <v>7300060</v>
      </c>
      <c r="L7" s="18"/>
      <c r="M7" s="14"/>
      <c r="N7" s="14"/>
      <c r="O7" s="14"/>
    </row>
    <row r="8" spans="2:15" ht="12.75">
      <c r="B8" s="15"/>
      <c r="C8" s="16" t="s">
        <v>10</v>
      </c>
      <c r="D8" s="17">
        <v>103040</v>
      </c>
      <c r="L8" s="18"/>
      <c r="M8" s="14"/>
      <c r="N8" s="14"/>
      <c r="O8" s="14"/>
    </row>
    <row r="9" spans="2:15" ht="12.75">
      <c r="B9" s="15"/>
      <c r="C9" s="16" t="s">
        <v>11</v>
      </c>
      <c r="D9" s="17">
        <v>9590</v>
      </c>
      <c r="L9" s="18"/>
      <c r="M9" s="14"/>
      <c r="N9" s="14"/>
      <c r="O9" s="14"/>
    </row>
    <row r="10" spans="2:15" ht="12.75">
      <c r="B10" s="15"/>
      <c r="C10" s="16" t="s">
        <v>12</v>
      </c>
      <c r="D10" s="17">
        <v>12930</v>
      </c>
      <c r="L10" s="18"/>
      <c r="M10" s="14"/>
      <c r="N10" s="14"/>
      <c r="O10" s="14"/>
    </row>
    <row r="11" spans="2:15" ht="12.75">
      <c r="B11" s="15"/>
      <c r="C11" s="16" t="s">
        <v>13</v>
      </c>
      <c r="D11" s="17">
        <v>21200</v>
      </c>
      <c r="L11" s="18"/>
      <c r="M11" s="14"/>
      <c r="N11" s="14"/>
      <c r="O11" s="14"/>
    </row>
    <row r="12" spans="2:15" ht="12.75">
      <c r="B12" s="19"/>
      <c r="C12" s="16" t="s">
        <v>14</v>
      </c>
      <c r="D12" s="20">
        <v>80000</v>
      </c>
      <c r="L12" s="18"/>
      <c r="M12" s="14"/>
      <c r="N12" s="14"/>
      <c r="O12" s="14"/>
    </row>
    <row r="13" spans="2:15" ht="12.75">
      <c r="B13" s="19"/>
      <c r="C13" s="16" t="s">
        <v>15</v>
      </c>
      <c r="D13" s="20">
        <v>55480</v>
      </c>
      <c r="L13" s="18"/>
      <c r="M13" s="14"/>
      <c r="N13" s="14"/>
      <c r="O13" s="14"/>
    </row>
    <row r="14" spans="2:15" ht="12.75">
      <c r="B14" s="19"/>
      <c r="C14" s="16" t="s">
        <v>16</v>
      </c>
      <c r="D14" s="20">
        <f>'[1]projekt 2'!D54</f>
        <v>455000</v>
      </c>
      <c r="L14" s="18"/>
      <c r="M14" s="14"/>
      <c r="N14" s="14"/>
      <c r="O14" s="14"/>
    </row>
    <row r="15" spans="2:15" ht="12.75">
      <c r="B15" s="19"/>
      <c r="C15" s="16" t="s">
        <v>17</v>
      </c>
      <c r="D15" s="20">
        <v>1350</v>
      </c>
      <c r="L15" s="18"/>
      <c r="M15" s="14"/>
      <c r="N15" s="14"/>
      <c r="O15" s="14"/>
    </row>
    <row r="16" spans="2:15" ht="12.75">
      <c r="B16" s="19"/>
      <c r="C16" s="16" t="s">
        <v>18</v>
      </c>
      <c r="D16" s="20">
        <v>244720</v>
      </c>
      <c r="L16" s="18"/>
      <c r="M16" s="14"/>
      <c r="N16" s="14"/>
      <c r="O16" s="14"/>
    </row>
    <row r="17" spans="2:15" ht="25.5">
      <c r="B17" s="19">
        <v>2</v>
      </c>
      <c r="C17" s="9" t="s">
        <v>19</v>
      </c>
      <c r="D17" s="21">
        <v>8231833</v>
      </c>
      <c r="L17" s="18"/>
      <c r="M17" s="14"/>
      <c r="N17" s="14"/>
      <c r="O17" s="14"/>
    </row>
    <row r="18" spans="2:15" ht="25.5">
      <c r="B18" s="19"/>
      <c r="C18" s="16" t="s">
        <v>20</v>
      </c>
      <c r="D18" s="22">
        <v>8114633</v>
      </c>
      <c r="L18" s="18"/>
      <c r="M18" s="14"/>
      <c r="N18" s="14"/>
      <c r="O18" s="14"/>
    </row>
    <row r="19" spans="2:15" ht="25.5">
      <c r="B19" s="19"/>
      <c r="C19" s="16" t="s">
        <v>21</v>
      </c>
      <c r="D19" s="22">
        <v>117300</v>
      </c>
      <c r="L19" s="18"/>
      <c r="M19" s="14"/>
      <c r="N19" s="14"/>
      <c r="O19" s="14"/>
    </row>
    <row r="20" spans="2:15" ht="25.5">
      <c r="B20" s="19">
        <v>3</v>
      </c>
      <c r="C20" s="9" t="s">
        <v>22</v>
      </c>
      <c r="D20" s="10">
        <f>SUM(D21:D23)</f>
        <v>4581306</v>
      </c>
      <c r="L20" s="18"/>
      <c r="M20" s="14"/>
      <c r="N20" s="14"/>
      <c r="O20" s="14"/>
    </row>
    <row r="21" spans="2:15" ht="22.5" customHeight="1">
      <c r="B21" s="19"/>
      <c r="C21" s="16" t="s">
        <v>23</v>
      </c>
      <c r="D21" s="22">
        <v>570084</v>
      </c>
      <c r="L21" s="18"/>
      <c r="M21" s="14"/>
      <c r="N21" s="14"/>
      <c r="O21" s="14"/>
    </row>
    <row r="22" spans="2:15" ht="12.75">
      <c r="B22" s="19"/>
      <c r="C22" s="16" t="s">
        <v>24</v>
      </c>
      <c r="D22" s="22">
        <v>2150000</v>
      </c>
      <c r="L22" s="18"/>
      <c r="M22" s="14"/>
      <c r="N22" s="14"/>
      <c r="O22" s="14"/>
    </row>
    <row r="23" spans="2:15" ht="13.5" customHeight="1">
      <c r="B23" s="19"/>
      <c r="C23" s="16" t="s">
        <v>25</v>
      </c>
      <c r="D23" s="22">
        <v>1861222</v>
      </c>
      <c r="L23" s="18"/>
      <c r="M23" s="14"/>
      <c r="N23" s="14"/>
      <c r="O23" s="14"/>
    </row>
    <row r="24" spans="2:15" ht="25.5" customHeight="1">
      <c r="B24" s="19">
        <v>4</v>
      </c>
      <c r="C24" s="9" t="s">
        <v>26</v>
      </c>
      <c r="D24" s="10">
        <f>SUM(D25:D31)</f>
        <v>24179804</v>
      </c>
      <c r="L24" s="18"/>
      <c r="M24" s="14"/>
      <c r="N24" s="14"/>
      <c r="O24" s="14"/>
    </row>
    <row r="25" spans="2:15" ht="12.75">
      <c r="B25" s="19"/>
      <c r="C25" s="16" t="s">
        <v>27</v>
      </c>
      <c r="D25" s="22">
        <v>19904865</v>
      </c>
      <c r="L25" s="18"/>
      <c r="M25" s="14"/>
      <c r="N25" s="14"/>
      <c r="O25" s="14"/>
    </row>
    <row r="26" spans="2:15" ht="12.75">
      <c r="B26" s="19"/>
      <c r="C26" s="16" t="s">
        <v>28</v>
      </c>
      <c r="D26" s="22">
        <v>10000</v>
      </c>
      <c r="L26" s="18"/>
      <c r="M26" s="14"/>
      <c r="N26" s="14"/>
      <c r="O26" s="14"/>
    </row>
    <row r="27" spans="2:15" ht="12.75">
      <c r="B27" s="19"/>
      <c r="C27" s="16" t="s">
        <v>29</v>
      </c>
      <c r="D27" s="22">
        <v>1303200</v>
      </c>
      <c r="L27" s="18"/>
      <c r="M27" s="14"/>
      <c r="N27" s="14"/>
      <c r="O27" s="14"/>
    </row>
    <row r="28" spans="2:15" ht="12.75">
      <c r="B28" s="19"/>
      <c r="C28" s="16" t="s">
        <v>30</v>
      </c>
      <c r="D28" s="22">
        <v>283445</v>
      </c>
      <c r="L28" s="18"/>
      <c r="M28" s="14"/>
      <c r="N28" s="14"/>
      <c r="O28" s="14"/>
    </row>
    <row r="29" spans="2:15" ht="25.5">
      <c r="B29" s="19"/>
      <c r="C29" s="16" t="s">
        <v>31</v>
      </c>
      <c r="D29" s="22">
        <v>30120</v>
      </c>
      <c r="L29" s="18"/>
      <c r="M29" s="14"/>
      <c r="N29" s="14"/>
      <c r="O29" s="14"/>
    </row>
    <row r="30" spans="2:15" ht="38.25">
      <c r="B30" s="19"/>
      <c r="C30" s="16" t="s">
        <v>32</v>
      </c>
      <c r="D30" s="22">
        <v>23200</v>
      </c>
      <c r="L30" s="18"/>
      <c r="M30" s="14"/>
      <c r="N30" s="14"/>
      <c r="O30" s="14"/>
    </row>
    <row r="31" spans="2:15" ht="25.5">
      <c r="B31" s="19"/>
      <c r="C31" s="23" t="s">
        <v>33</v>
      </c>
      <c r="D31" s="22">
        <v>2624974</v>
      </c>
      <c r="L31" s="18"/>
      <c r="M31" s="14"/>
      <c r="N31" s="14"/>
      <c r="O31" s="14"/>
    </row>
    <row r="32" spans="2:15" ht="23.25" customHeight="1">
      <c r="B32" s="24" t="s">
        <v>34</v>
      </c>
      <c r="C32" s="9" t="s">
        <v>35</v>
      </c>
      <c r="D32" s="21">
        <v>6307787</v>
      </c>
      <c r="L32" s="18"/>
      <c r="M32" s="14"/>
      <c r="N32" s="14"/>
      <c r="O32" s="14"/>
    </row>
    <row r="33" spans="2:15" ht="12.75">
      <c r="B33" s="19"/>
      <c r="C33" s="16" t="s">
        <v>36</v>
      </c>
      <c r="D33" s="22">
        <v>948440</v>
      </c>
      <c r="L33" s="18"/>
      <c r="M33" s="14"/>
      <c r="N33" s="14"/>
      <c r="O33" s="14"/>
    </row>
    <row r="34" spans="2:15" ht="12.75">
      <c r="B34" s="19"/>
      <c r="C34" s="16" t="s">
        <v>37</v>
      </c>
      <c r="D34" s="22">
        <v>5359347</v>
      </c>
      <c r="L34" s="18"/>
      <c r="M34" s="14"/>
      <c r="N34" s="14"/>
      <c r="O34" s="14"/>
    </row>
    <row r="35" spans="2:15" ht="12.75">
      <c r="B35" s="24" t="s">
        <v>38</v>
      </c>
      <c r="C35" s="9" t="s">
        <v>39</v>
      </c>
      <c r="D35" s="10">
        <f>SUM(D36:D38)</f>
        <v>11669673</v>
      </c>
      <c r="L35" s="18"/>
      <c r="M35" s="14"/>
      <c r="N35" s="14"/>
      <c r="O35" s="14"/>
    </row>
    <row r="36" spans="2:15" ht="12.75">
      <c r="B36" s="19"/>
      <c r="C36" s="16" t="s">
        <v>40</v>
      </c>
      <c r="D36" s="22">
        <v>8358067</v>
      </c>
      <c r="L36" s="18"/>
      <c r="M36" s="14"/>
      <c r="N36" s="14"/>
      <c r="O36" s="14"/>
    </row>
    <row r="37" spans="2:15" ht="12.75">
      <c r="B37" s="19"/>
      <c r="C37" s="16" t="s">
        <v>41</v>
      </c>
      <c r="D37" s="22">
        <v>3105670</v>
      </c>
      <c r="L37" s="18"/>
      <c r="M37" s="14"/>
      <c r="N37" s="14"/>
      <c r="O37" s="14"/>
    </row>
    <row r="38" spans="2:15" ht="12.75">
      <c r="B38" s="19"/>
      <c r="C38" s="16" t="s">
        <v>42</v>
      </c>
      <c r="D38" s="22">
        <v>205936</v>
      </c>
      <c r="L38" s="18"/>
      <c r="M38" s="14"/>
      <c r="N38" s="14"/>
      <c r="O38" s="14"/>
    </row>
    <row r="39" spans="2:15" ht="12.75">
      <c r="B39" s="19"/>
      <c r="C39" s="9" t="s">
        <v>43</v>
      </c>
      <c r="D39" s="21">
        <f>SUM(D35,D32,D5)</f>
        <v>63253773</v>
      </c>
      <c r="L39" s="18"/>
      <c r="M39" s="14"/>
      <c r="N39" s="14"/>
      <c r="O39" s="14"/>
    </row>
    <row r="40" spans="3:15" ht="12.75">
      <c r="C40" s="18"/>
      <c r="D40" s="25"/>
      <c r="L40" s="18"/>
      <c r="M40" s="14"/>
      <c r="N40" s="14"/>
      <c r="O40" s="14"/>
    </row>
    <row r="41" spans="3:14" ht="12.75">
      <c r="C41" s="18"/>
      <c r="K41" s="18"/>
      <c r="L41" s="14"/>
      <c r="M41" s="14"/>
      <c r="N41" s="14"/>
    </row>
    <row r="42" spans="3:15" ht="12.75">
      <c r="C42" s="18"/>
      <c r="D42" s="25"/>
      <c r="L42" s="18"/>
      <c r="M42" s="14"/>
      <c r="N42" s="14"/>
      <c r="O42" s="14"/>
    </row>
    <row r="43" spans="4:15" ht="12.75">
      <c r="D43" s="25"/>
      <c r="L43" s="18"/>
      <c r="M43" s="14"/>
      <c r="N43" s="14"/>
      <c r="O43" s="14"/>
    </row>
    <row r="44" spans="4:15" ht="12.75">
      <c r="D44" s="25"/>
      <c r="L44" s="18"/>
      <c r="M44" s="14"/>
      <c r="N44" s="14"/>
      <c r="O44" s="14"/>
    </row>
    <row r="45" spans="12:15" ht="12.75">
      <c r="L45" s="18"/>
      <c r="M45" s="14"/>
      <c r="N45" s="14"/>
      <c r="O45" s="14"/>
    </row>
    <row r="46" spans="12:15" ht="12.75">
      <c r="L46" s="18"/>
      <c r="M46" s="14"/>
      <c r="N46" s="14"/>
      <c r="O46" s="14"/>
    </row>
    <row r="47" spans="12:15" ht="12.75">
      <c r="L47" s="18"/>
      <c r="M47" s="14"/>
      <c r="N47" s="14"/>
      <c r="O47" s="14"/>
    </row>
    <row r="48" spans="12:15" ht="12.75">
      <c r="L48" s="18"/>
      <c r="M48" s="14"/>
      <c r="N48" s="14"/>
      <c r="O48" s="14"/>
    </row>
    <row r="49" spans="12:15" ht="12.75">
      <c r="L49" s="18"/>
      <c r="M49" s="14"/>
      <c r="N49" s="14"/>
      <c r="O49" s="14"/>
    </row>
    <row r="50" spans="12:15" ht="12.75">
      <c r="L50" s="18"/>
      <c r="M50" s="14"/>
      <c r="N50" s="14"/>
      <c r="O50" s="14"/>
    </row>
    <row r="51" spans="12:15" ht="12.75">
      <c r="L51" s="18"/>
      <c r="M51" s="14"/>
      <c r="N51" s="14"/>
      <c r="O51" s="14"/>
    </row>
    <row r="52" spans="12:15" ht="12.75">
      <c r="L52" s="18"/>
      <c r="M52" s="14"/>
      <c r="N52" s="14"/>
      <c r="O52" s="14"/>
    </row>
    <row r="53" spans="12:15" ht="12.75">
      <c r="L53" s="18"/>
      <c r="M53" s="14"/>
      <c r="N53" s="14"/>
      <c r="O53" s="14"/>
    </row>
    <row r="54" spans="12:15" ht="12.75">
      <c r="L54" s="18"/>
      <c r="M54" s="14"/>
      <c r="N54" s="14"/>
      <c r="O54" s="14"/>
    </row>
    <row r="55" spans="12:15" ht="12.75">
      <c r="L55" s="18"/>
      <c r="M55" s="14"/>
      <c r="N55" s="14"/>
      <c r="O55" s="14"/>
    </row>
    <row r="56" spans="12:15" ht="12.75">
      <c r="L56" s="18"/>
      <c r="M56" s="14"/>
      <c r="N56" s="14"/>
      <c r="O56" s="14"/>
    </row>
    <row r="57" spans="12:15" ht="12.75">
      <c r="L57" s="18"/>
      <c r="M57" s="14"/>
      <c r="N57" s="14"/>
      <c r="O57" s="14"/>
    </row>
    <row r="58" spans="12:15" ht="12.75">
      <c r="L58" s="18"/>
      <c r="M58" s="14"/>
      <c r="N58" s="14"/>
      <c r="O58" s="14"/>
    </row>
    <row r="59" spans="12:15" ht="12.75">
      <c r="L59" s="18"/>
      <c r="M59" s="14"/>
      <c r="N59" s="14"/>
      <c r="O59" s="14"/>
    </row>
    <row r="60" spans="12:15" ht="12.75">
      <c r="L60" s="18"/>
      <c r="M60" s="14"/>
      <c r="N60" s="14"/>
      <c r="O60" s="14"/>
    </row>
    <row r="61" spans="12:15" ht="12.75">
      <c r="L61" s="18"/>
      <c r="M61" s="14"/>
      <c r="N61" s="14"/>
      <c r="O61" s="14"/>
    </row>
    <row r="62" spans="12:15" ht="12.75">
      <c r="L62" s="18"/>
      <c r="M62" s="14"/>
      <c r="N62" s="14"/>
      <c r="O62" s="14"/>
    </row>
    <row r="63" spans="12:15" ht="12.75">
      <c r="L63" s="18"/>
      <c r="M63" s="14"/>
      <c r="N63" s="14"/>
      <c r="O63" s="14"/>
    </row>
    <row r="64" spans="12:15" ht="12.75">
      <c r="L64" s="18"/>
      <c r="M64" s="14"/>
      <c r="N64" s="14"/>
      <c r="O64" s="14"/>
    </row>
    <row r="65" spans="12:15" ht="12.75">
      <c r="L65" s="18"/>
      <c r="M65" s="14"/>
      <c r="N65" s="14"/>
      <c r="O65" s="14"/>
    </row>
    <row r="66" spans="12:15" ht="12.75">
      <c r="L66" s="18"/>
      <c r="M66" s="14"/>
      <c r="N66" s="14"/>
      <c r="O66" s="14"/>
    </row>
    <row r="67" spans="12:15" ht="12.75">
      <c r="L67" s="18"/>
      <c r="M67" s="14"/>
      <c r="N67" s="14"/>
      <c r="O67" s="14"/>
    </row>
    <row r="68" spans="12:15" ht="12.75">
      <c r="L68" s="18"/>
      <c r="M68" s="14"/>
      <c r="N68" s="14"/>
      <c r="O68" s="14"/>
    </row>
    <row r="69" spans="12:15" ht="12.75">
      <c r="L69" s="18"/>
      <c r="M69" s="14"/>
      <c r="N69" s="14"/>
      <c r="O69" s="14"/>
    </row>
    <row r="70" spans="12:15" ht="12.75">
      <c r="L70" s="18"/>
      <c r="M70" s="14"/>
      <c r="N70" s="14"/>
      <c r="O70" s="14"/>
    </row>
    <row r="71" spans="12:15" ht="12.75">
      <c r="L71" s="18"/>
      <c r="M71" s="14"/>
      <c r="N71" s="14"/>
      <c r="O71" s="14"/>
    </row>
    <row r="72" spans="12:15" ht="12.75">
      <c r="L72" s="18"/>
      <c r="M72" s="14"/>
      <c r="N72" s="14"/>
      <c r="O72" s="14"/>
    </row>
    <row r="73" spans="12:15" ht="12.75">
      <c r="L73" s="18"/>
      <c r="M73" s="14"/>
      <c r="N73" s="14"/>
      <c r="O73" s="14"/>
    </row>
    <row r="74" spans="12:15" ht="12.75">
      <c r="L74" s="18"/>
      <c r="M74" s="14"/>
      <c r="N74" s="14"/>
      <c r="O74" s="14"/>
    </row>
    <row r="75" spans="12:15" ht="12.75">
      <c r="L75" s="18"/>
      <c r="M75" s="14"/>
      <c r="N75" s="14"/>
      <c r="O75" s="14"/>
    </row>
    <row r="76" spans="12:15" ht="12.75">
      <c r="L76" s="18"/>
      <c r="M76" s="14"/>
      <c r="N76" s="14"/>
      <c r="O76" s="14"/>
    </row>
    <row r="77" spans="12:15" ht="12.75">
      <c r="L77" s="18"/>
      <c r="M77" s="14"/>
      <c r="N77" s="14"/>
      <c r="O77" s="14"/>
    </row>
    <row r="78" spans="12:15" ht="12.75">
      <c r="L78" s="18"/>
      <c r="M78" s="14"/>
      <c r="N78" s="14"/>
      <c r="O78" s="14"/>
    </row>
    <row r="79" spans="12:15" ht="12.75">
      <c r="L79" s="18"/>
      <c r="M79" s="14"/>
      <c r="N79" s="14"/>
      <c r="O79" s="14"/>
    </row>
    <row r="80" spans="12:15" ht="12.75">
      <c r="L80" s="18"/>
      <c r="M80" s="14"/>
      <c r="N80" s="14"/>
      <c r="O80" s="14"/>
    </row>
    <row r="81" spans="12:15" ht="12.75">
      <c r="L81" s="18"/>
      <c r="M81" s="14"/>
      <c r="N81" s="14"/>
      <c r="O81" s="14"/>
    </row>
    <row r="82" spans="12:15" ht="12.75">
      <c r="L82" s="18"/>
      <c r="M82" s="14"/>
      <c r="N82" s="14"/>
      <c r="O82" s="14"/>
    </row>
    <row r="83" spans="12:15" ht="12.75">
      <c r="L83" s="18"/>
      <c r="M83" s="14"/>
      <c r="N83" s="14"/>
      <c r="O83" s="14"/>
    </row>
    <row r="84" spans="12:15" ht="12.75">
      <c r="L84" s="18"/>
      <c r="M84" s="14"/>
      <c r="N84" s="14"/>
      <c r="O84" s="14"/>
    </row>
    <row r="85" spans="12:15" ht="12.75">
      <c r="L85" s="18"/>
      <c r="M85" s="14"/>
      <c r="N85" s="14"/>
      <c r="O85" s="14"/>
    </row>
    <row r="86" spans="12:15" ht="12.75">
      <c r="L86" s="18"/>
      <c r="M86" s="14"/>
      <c r="N86" s="14"/>
      <c r="O86" s="14"/>
    </row>
    <row r="87" spans="12:15" ht="12.75">
      <c r="L87" s="18"/>
      <c r="M87" s="14"/>
      <c r="N87" s="14"/>
      <c r="O87" s="14"/>
    </row>
    <row r="88" spans="12:15" ht="12.75">
      <c r="L88" s="18"/>
      <c r="M88" s="14"/>
      <c r="N88" s="14"/>
      <c r="O88" s="14"/>
    </row>
    <row r="89" spans="12:15" ht="12.75">
      <c r="L89" s="18"/>
      <c r="M89" s="14"/>
      <c r="N89" s="14"/>
      <c r="O89" s="14"/>
    </row>
    <row r="90" spans="12:15" ht="12.75">
      <c r="L90" s="18"/>
      <c r="M90" s="14"/>
      <c r="N90" s="14"/>
      <c r="O90" s="14"/>
    </row>
    <row r="91" spans="12:15" ht="12.75">
      <c r="L91" s="18"/>
      <c r="M91" s="14"/>
      <c r="N91" s="14"/>
      <c r="O91" s="14"/>
    </row>
    <row r="92" spans="12:15" ht="12.75">
      <c r="L92" s="18"/>
      <c r="M92" s="14"/>
      <c r="N92" s="14"/>
      <c r="O92" s="14"/>
    </row>
    <row r="93" spans="12:15" ht="12.75">
      <c r="L93" s="18"/>
      <c r="M93" s="14"/>
      <c r="N93" s="14"/>
      <c r="O93" s="14"/>
    </row>
    <row r="94" spans="12:15" ht="12.75">
      <c r="L94" s="18"/>
      <c r="M94" s="14"/>
      <c r="N94" s="14"/>
      <c r="O94" s="14"/>
    </row>
    <row r="95" spans="12:15" ht="12.75">
      <c r="L95" s="18"/>
      <c r="M95" s="14"/>
      <c r="N95" s="14"/>
      <c r="O95" s="14"/>
    </row>
    <row r="96" spans="12:15" ht="12.75">
      <c r="L96" s="18"/>
      <c r="M96" s="14"/>
      <c r="N96" s="14"/>
      <c r="O96" s="14"/>
    </row>
    <row r="97" spans="12:15" ht="12.75">
      <c r="L97" s="18"/>
      <c r="M97" s="14"/>
      <c r="N97" s="14"/>
      <c r="O97" s="14"/>
    </row>
    <row r="98" spans="12:15" ht="12.75">
      <c r="L98" s="18"/>
      <c r="M98" s="14"/>
      <c r="N98" s="14"/>
      <c r="O98" s="14"/>
    </row>
    <row r="99" spans="12:15" ht="12.75">
      <c r="L99" s="18"/>
      <c r="M99" s="14"/>
      <c r="N99" s="14"/>
      <c r="O99" s="14"/>
    </row>
    <row r="100" spans="12:15" ht="12.75">
      <c r="L100" s="18"/>
      <c r="M100" s="14"/>
      <c r="N100" s="14"/>
      <c r="O100" s="14"/>
    </row>
    <row r="101" spans="12:15" ht="12.75">
      <c r="L101" s="18"/>
      <c r="M101" s="14"/>
      <c r="N101" s="14"/>
      <c r="O101" s="14"/>
    </row>
    <row r="102" spans="12:15" ht="12.75">
      <c r="L102" s="18"/>
      <c r="M102" s="14"/>
      <c r="N102" s="14"/>
      <c r="O102" s="14"/>
    </row>
    <row r="103" spans="12:15" ht="12.75">
      <c r="L103" s="18"/>
      <c r="M103" s="14"/>
      <c r="N103" s="14"/>
      <c r="O103" s="14"/>
    </row>
    <row r="104" spans="12:15" ht="12.75">
      <c r="L104" s="18"/>
      <c r="M104" s="14"/>
      <c r="N104" s="14"/>
      <c r="O104" s="14"/>
    </row>
    <row r="105" spans="12:15" ht="12.75">
      <c r="L105" s="18"/>
      <c r="M105" s="14"/>
      <c r="N105" s="14"/>
      <c r="O105" s="14"/>
    </row>
    <row r="106" spans="12:15" ht="12.75">
      <c r="L106" s="18"/>
      <c r="M106" s="14"/>
      <c r="N106" s="14"/>
      <c r="O106" s="14"/>
    </row>
    <row r="107" spans="12:15" ht="12.75">
      <c r="L107" s="18"/>
      <c r="M107" s="14"/>
      <c r="N107" s="14"/>
      <c r="O107" s="14"/>
    </row>
    <row r="108" spans="12:15" ht="12.75">
      <c r="L108" s="18"/>
      <c r="M108" s="14"/>
      <c r="N108" s="14"/>
      <c r="O108" s="14"/>
    </row>
    <row r="109" spans="12:15" ht="12.75">
      <c r="L109" s="18"/>
      <c r="M109" s="14"/>
      <c r="N109" s="14"/>
      <c r="O109" s="14"/>
    </row>
    <row r="110" spans="12:15" ht="12.75">
      <c r="L110" s="18"/>
      <c r="M110" s="14"/>
      <c r="N110" s="14"/>
      <c r="O110" s="14"/>
    </row>
    <row r="111" spans="12:15" ht="12.75">
      <c r="L111" s="18"/>
      <c r="M111" s="14"/>
      <c r="N111" s="14"/>
      <c r="O111" s="14"/>
    </row>
    <row r="112" spans="12:15" ht="12.75">
      <c r="L112" s="18"/>
      <c r="M112" s="14"/>
      <c r="N112" s="14"/>
      <c r="O112" s="14"/>
    </row>
    <row r="113" spans="12:15" ht="12.75">
      <c r="L113" s="18"/>
      <c r="M113" s="14"/>
      <c r="N113" s="14"/>
      <c r="O113" s="14"/>
    </row>
    <row r="114" spans="12:15" ht="12.75">
      <c r="L114" s="18"/>
      <c r="M114" s="14"/>
      <c r="N114" s="14"/>
      <c r="O114" s="14"/>
    </row>
    <row r="115" spans="12:15" ht="12.75">
      <c r="L115" s="18"/>
      <c r="M115" s="14"/>
      <c r="N115" s="14"/>
      <c r="O115" s="14"/>
    </row>
    <row r="116" spans="12:15" ht="12.75">
      <c r="L116" s="18"/>
      <c r="M116" s="14"/>
      <c r="N116" s="14"/>
      <c r="O116" s="14"/>
    </row>
    <row r="117" spans="12:15" ht="12.75">
      <c r="L117" s="18"/>
      <c r="M117" s="14"/>
      <c r="N117" s="14"/>
      <c r="O117" s="14"/>
    </row>
    <row r="118" spans="12:15" ht="12.75">
      <c r="L118" s="18"/>
      <c r="M118" s="14"/>
      <c r="N118" s="14"/>
      <c r="O118" s="14"/>
    </row>
    <row r="119" spans="12:15" ht="12.75">
      <c r="L119" s="18"/>
      <c r="M119" s="14"/>
      <c r="N119" s="14"/>
      <c r="O119" s="14"/>
    </row>
    <row r="120" spans="12:15" ht="12.75">
      <c r="L120" s="18"/>
      <c r="M120" s="14"/>
      <c r="N120" s="14"/>
      <c r="O120" s="14"/>
    </row>
    <row r="121" spans="12:15" ht="12.75">
      <c r="L121" s="18"/>
      <c r="M121" s="14"/>
      <c r="N121" s="14"/>
      <c r="O121" s="14"/>
    </row>
    <row r="122" spans="12:15" ht="12.75">
      <c r="L122" s="18"/>
      <c r="M122" s="14"/>
      <c r="N122" s="14"/>
      <c r="O122" s="14"/>
    </row>
    <row r="123" ht="12.75">
      <c r="L123" s="18"/>
    </row>
    <row r="124" ht="12.75">
      <c r="L124" s="18"/>
    </row>
    <row r="125" ht="12.75">
      <c r="L125" s="18"/>
    </row>
    <row r="126" ht="12.75">
      <c r="L126" s="18"/>
    </row>
    <row r="127" ht="12.75">
      <c r="L127" s="18"/>
    </row>
    <row r="128" ht="12.75">
      <c r="L128" s="18"/>
    </row>
    <row r="129" ht="12.75">
      <c r="L129" s="18"/>
    </row>
    <row r="130" ht="12.75">
      <c r="L130" s="18"/>
    </row>
    <row r="131" ht="12.75">
      <c r="L131" s="18"/>
    </row>
    <row r="132" ht="12.75">
      <c r="L132" s="18"/>
    </row>
    <row r="133" ht="12.75">
      <c r="L133" s="18"/>
    </row>
    <row r="134" ht="12.75">
      <c r="L134" s="18"/>
    </row>
    <row r="135" ht="12.75">
      <c r="L135" s="18"/>
    </row>
    <row r="136" ht="12.75">
      <c r="L136" s="18"/>
    </row>
    <row r="137" ht="12.75">
      <c r="L137" s="18"/>
    </row>
    <row r="138" ht="12.75">
      <c r="L138" s="18"/>
    </row>
    <row r="139" ht="12.75">
      <c r="L139" s="18"/>
    </row>
    <row r="140" ht="12.75">
      <c r="L140" s="18"/>
    </row>
    <row r="141" ht="12.75">
      <c r="L141" s="18"/>
    </row>
    <row r="142" ht="12.75">
      <c r="L142" s="18"/>
    </row>
    <row r="143" ht="12.75">
      <c r="L143" s="18"/>
    </row>
    <row r="144" ht="12.75">
      <c r="L144" s="18"/>
    </row>
    <row r="145" ht="12.75">
      <c r="L145" s="18"/>
    </row>
    <row r="146" ht="12.75">
      <c r="L146" s="18"/>
    </row>
    <row r="147" ht="12.75">
      <c r="L147" s="18"/>
    </row>
    <row r="148" ht="12.75">
      <c r="L148" s="18"/>
    </row>
    <row r="149" ht="12.75">
      <c r="L149" s="18"/>
    </row>
    <row r="150" ht="12.75">
      <c r="L150" s="18"/>
    </row>
    <row r="151" ht="12.75">
      <c r="L151" s="18"/>
    </row>
    <row r="152" ht="12.75">
      <c r="L152" s="18"/>
    </row>
    <row r="153" ht="12.75">
      <c r="L153" s="18"/>
    </row>
    <row r="154" ht="12.75">
      <c r="L154" s="18"/>
    </row>
    <row r="155" ht="12.75">
      <c r="L155" s="18"/>
    </row>
    <row r="156" ht="12.75">
      <c r="L156" s="18"/>
    </row>
    <row r="157" ht="12.75">
      <c r="L157" s="18"/>
    </row>
    <row r="158" ht="12.75">
      <c r="L158" s="18"/>
    </row>
    <row r="159" ht="12.75">
      <c r="L159" s="18"/>
    </row>
    <row r="160" ht="12.75">
      <c r="L160" s="18"/>
    </row>
    <row r="161" ht="12.75">
      <c r="L161" s="18"/>
    </row>
    <row r="162" ht="12.75">
      <c r="L162" s="18"/>
    </row>
    <row r="163" ht="12.75">
      <c r="L163" s="18"/>
    </row>
    <row r="164" ht="12.75">
      <c r="L164" s="18"/>
    </row>
    <row r="165" ht="12.75">
      <c r="L165" s="18"/>
    </row>
    <row r="166" ht="12.75">
      <c r="L166" s="18"/>
    </row>
    <row r="167" ht="12.75">
      <c r="L167" s="18"/>
    </row>
  </sheetData>
  <sheetProtection/>
  <mergeCells count="2">
    <mergeCell ref="B2:D2"/>
    <mergeCell ref="K2:O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63">
      <selection activeCell="C3" sqref="C3"/>
    </sheetView>
  </sheetViews>
  <sheetFormatPr defaultColWidth="9.00390625" defaultRowHeight="12.75"/>
  <cols>
    <col min="1" max="1" width="13.00390625" style="0" customWidth="1"/>
    <col min="2" max="2" width="5.00390625" style="0" customWidth="1"/>
    <col min="3" max="3" width="39.625" style="0" customWidth="1"/>
    <col min="4" max="4" width="14.375" style="0" customWidth="1"/>
  </cols>
  <sheetData>
    <row r="1" ht="12.75">
      <c r="D1" s="26" t="s">
        <v>358</v>
      </c>
    </row>
    <row r="2" spans="3:4" ht="12.75">
      <c r="C2" s="154" t="s">
        <v>359</v>
      </c>
      <c r="D2" s="154"/>
    </row>
    <row r="3" spans="3:4" ht="12.75">
      <c r="C3" s="154" t="s">
        <v>360</v>
      </c>
      <c r="D3" s="154"/>
    </row>
    <row r="4" spans="1:4" ht="77.25" customHeight="1">
      <c r="A4" s="121"/>
      <c r="B4" s="131" t="s">
        <v>361</v>
      </c>
      <c r="C4" s="131"/>
      <c r="D4" s="131"/>
    </row>
    <row r="5" spans="2:4" ht="12.75" customHeight="1">
      <c r="B5" s="3"/>
      <c r="C5" s="3"/>
      <c r="D5" s="27" t="s">
        <v>2</v>
      </c>
    </row>
    <row r="6" spans="2:4" ht="29.25" customHeight="1">
      <c r="B6" s="56" t="s">
        <v>52</v>
      </c>
      <c r="C6" s="56" t="s">
        <v>332</v>
      </c>
      <c r="D6" s="122" t="s">
        <v>362</v>
      </c>
    </row>
    <row r="7" spans="2:4" ht="12.75" customHeight="1" hidden="1">
      <c r="B7" s="56"/>
      <c r="C7" s="123" t="s">
        <v>363</v>
      </c>
      <c r="D7" s="124"/>
    </row>
    <row r="8" spans="2:4" ht="12.75" customHeight="1" hidden="1">
      <c r="B8" s="56"/>
      <c r="C8" s="123" t="s">
        <v>364</v>
      </c>
      <c r="D8" s="124"/>
    </row>
    <row r="9" spans="2:4" ht="12.75">
      <c r="B9" s="56"/>
      <c r="C9" s="125" t="s">
        <v>365</v>
      </c>
      <c r="D9" s="32">
        <f>SUM(D10)</f>
        <v>20000</v>
      </c>
    </row>
    <row r="10" spans="2:7" ht="12.75">
      <c r="B10" s="56"/>
      <c r="C10" s="123" t="s">
        <v>366</v>
      </c>
      <c r="D10" s="36">
        <f>SUM(D11)</f>
        <v>20000</v>
      </c>
      <c r="G10" t="s">
        <v>367</v>
      </c>
    </row>
    <row r="11" spans="2:4" ht="33.75">
      <c r="B11" s="56"/>
      <c r="C11" s="123" t="s">
        <v>368</v>
      </c>
      <c r="D11" s="62">
        <v>20000</v>
      </c>
    </row>
    <row r="12" spans="2:4" ht="12.75" hidden="1">
      <c r="B12" s="56"/>
      <c r="C12" s="123" t="s">
        <v>369</v>
      </c>
      <c r="D12" s="124"/>
    </row>
    <row r="13" spans="2:4" ht="22.5" hidden="1">
      <c r="B13" s="56"/>
      <c r="C13" s="123" t="s">
        <v>370</v>
      </c>
      <c r="D13" s="124"/>
    </row>
    <row r="14" spans="2:4" ht="17.25" customHeight="1">
      <c r="B14" s="56"/>
      <c r="C14" s="125" t="s">
        <v>371</v>
      </c>
      <c r="D14" s="32">
        <f>SUM(D15)</f>
        <v>35000</v>
      </c>
    </row>
    <row r="15" spans="2:4" ht="12.75">
      <c r="B15" s="56"/>
      <c r="C15" s="123" t="s">
        <v>372</v>
      </c>
      <c r="D15" s="36">
        <f>SUM(D16)</f>
        <v>35000</v>
      </c>
    </row>
    <row r="16" spans="2:4" ht="33.75">
      <c r="B16" s="56"/>
      <c r="C16" s="123" t="s">
        <v>373</v>
      </c>
      <c r="D16" s="62">
        <v>35000</v>
      </c>
    </row>
    <row r="17" spans="2:4" ht="12.75" hidden="1">
      <c r="B17" s="56"/>
      <c r="C17" s="123" t="s">
        <v>374</v>
      </c>
      <c r="D17" s="124"/>
    </row>
    <row r="18" spans="2:4" ht="12.75" hidden="1">
      <c r="B18" s="56"/>
      <c r="C18" s="123" t="s">
        <v>369</v>
      </c>
      <c r="D18" s="124"/>
    </row>
    <row r="19" spans="2:4" ht="12.75" hidden="1">
      <c r="B19" s="56"/>
      <c r="C19" s="123" t="s">
        <v>375</v>
      </c>
      <c r="D19" s="124"/>
    </row>
    <row r="20" spans="2:4" ht="12.75" hidden="1">
      <c r="B20" s="56"/>
      <c r="C20" s="123" t="s">
        <v>376</v>
      </c>
      <c r="D20" s="124"/>
    </row>
    <row r="21" spans="2:4" ht="12.75" hidden="1">
      <c r="B21" s="56"/>
      <c r="C21" s="123" t="s">
        <v>377</v>
      </c>
      <c r="D21" s="124"/>
    </row>
    <row r="22" spans="2:4" ht="12.75" hidden="1">
      <c r="B22" s="56"/>
      <c r="C22" s="123" t="s">
        <v>378</v>
      </c>
      <c r="D22" s="124"/>
    </row>
    <row r="23" spans="2:4" ht="12.75" hidden="1">
      <c r="B23" s="56"/>
      <c r="C23" s="123" t="s">
        <v>379</v>
      </c>
      <c r="D23" s="124"/>
    </row>
    <row r="24" spans="2:4" ht="12.75" hidden="1">
      <c r="B24" s="56"/>
      <c r="C24" s="123" t="s">
        <v>380</v>
      </c>
      <c r="D24" s="124"/>
    </row>
    <row r="25" spans="2:4" ht="12.75">
      <c r="B25" s="56"/>
      <c r="C25" s="125" t="s">
        <v>381</v>
      </c>
      <c r="D25" s="126">
        <f>SUM(D26)</f>
        <v>200000</v>
      </c>
    </row>
    <row r="26" spans="2:4" ht="12.75">
      <c r="B26" s="56"/>
      <c r="C26" s="123" t="s">
        <v>382</v>
      </c>
      <c r="D26" s="127">
        <f>SUM(D27)</f>
        <v>200000</v>
      </c>
    </row>
    <row r="27" spans="2:4" ht="33.75">
      <c r="B27" s="56"/>
      <c r="C27" s="123" t="s">
        <v>383</v>
      </c>
      <c r="D27" s="62">
        <v>200000</v>
      </c>
    </row>
    <row r="28" spans="2:4" ht="12.75" hidden="1">
      <c r="B28" s="56"/>
      <c r="C28" s="128" t="s">
        <v>384</v>
      </c>
      <c r="D28" s="129"/>
    </row>
    <row r="29" spans="2:4" ht="12.75" hidden="1">
      <c r="B29" s="56"/>
      <c r="C29" s="128" t="s">
        <v>385</v>
      </c>
      <c r="D29" s="129"/>
    </row>
    <row r="30" spans="2:4" ht="12.75" hidden="1">
      <c r="B30" s="56"/>
      <c r="C30" s="128" t="s">
        <v>375</v>
      </c>
      <c r="D30" s="129"/>
    </row>
    <row r="31" spans="2:4" ht="12.75" hidden="1">
      <c r="B31" s="56"/>
      <c r="C31" s="128" t="s">
        <v>376</v>
      </c>
      <c r="D31" s="129"/>
    </row>
    <row r="32" spans="2:4" ht="12.75" customHeight="1" hidden="1">
      <c r="B32" s="56"/>
      <c r="C32" s="128" t="s">
        <v>386</v>
      </c>
      <c r="D32" s="129"/>
    </row>
    <row r="33" spans="2:4" ht="12.75" hidden="1">
      <c r="B33" s="56"/>
      <c r="C33" s="128" t="s">
        <v>375</v>
      </c>
      <c r="D33" s="129"/>
    </row>
    <row r="34" spans="2:4" ht="12.75" hidden="1">
      <c r="B34" s="56"/>
      <c r="C34" s="128" t="s">
        <v>369</v>
      </c>
      <c r="D34" s="129"/>
    </row>
    <row r="35" spans="2:4" ht="12.75" hidden="1">
      <c r="B35" s="56"/>
      <c r="C35" s="128" t="s">
        <v>379</v>
      </c>
      <c r="D35" s="129"/>
    </row>
    <row r="36" spans="2:4" ht="15.75">
      <c r="B36" s="113"/>
      <c r="C36" s="115" t="s">
        <v>346</v>
      </c>
      <c r="D36" s="130">
        <v>255000</v>
      </c>
    </row>
  </sheetData>
  <sheetProtection/>
  <mergeCells count="3">
    <mergeCell ref="C2:D2"/>
    <mergeCell ref="C3:D3"/>
    <mergeCell ref="B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36.875" style="0" customWidth="1"/>
    <col min="4" max="4" width="10.75390625" style="0" customWidth="1"/>
    <col min="5" max="5" width="14.00390625" style="0" customWidth="1"/>
    <col min="6" max="6" width="11.875" style="0" customWidth="1"/>
  </cols>
  <sheetData>
    <row r="1" spans="4:6" ht="15" customHeight="1">
      <c r="D1" s="26"/>
      <c r="E1" s="26"/>
      <c r="F1" s="26" t="s">
        <v>44</v>
      </c>
    </row>
    <row r="2" spans="4:6" ht="12" customHeight="1">
      <c r="D2" s="26" t="s">
        <v>45</v>
      </c>
      <c r="E2" s="26" t="s">
        <v>46</v>
      </c>
      <c r="F2" s="26" t="s">
        <v>47</v>
      </c>
    </row>
    <row r="3" spans="4:6" ht="12" customHeight="1">
      <c r="D3" s="26" t="s">
        <v>48</v>
      </c>
      <c r="E3" s="26" t="s">
        <v>49</v>
      </c>
      <c r="F3" s="26" t="s">
        <v>50</v>
      </c>
    </row>
    <row r="4" spans="2:6" ht="71.25" customHeight="1">
      <c r="B4" s="133" t="s">
        <v>51</v>
      </c>
      <c r="C4" s="133"/>
      <c r="D4" s="133"/>
      <c r="E4" s="133"/>
      <c r="F4" s="133"/>
    </row>
    <row r="5" spans="4:6" ht="13.5" customHeight="1">
      <c r="D5" s="27" t="s">
        <v>2</v>
      </c>
      <c r="E5" s="27"/>
      <c r="F5" s="27"/>
    </row>
    <row r="6" spans="2:6" s="28" customFormat="1" ht="51.75" customHeight="1">
      <c r="B6" s="134" t="s">
        <v>52</v>
      </c>
      <c r="C6" s="134" t="s">
        <v>53</v>
      </c>
      <c r="D6" s="134" t="s">
        <v>54</v>
      </c>
      <c r="E6" s="134"/>
      <c r="F6" s="134"/>
    </row>
    <row r="7" spans="2:6" s="28" customFormat="1" ht="16.5" customHeight="1">
      <c r="B7" s="134"/>
      <c r="C7" s="134"/>
      <c r="D7" s="29" t="s">
        <v>55</v>
      </c>
      <c r="E7" s="29" t="s">
        <v>56</v>
      </c>
      <c r="F7" s="29" t="s">
        <v>57</v>
      </c>
    </row>
    <row r="8" spans="2:6" s="28" customFormat="1" ht="16.5" customHeight="1">
      <c r="B8" s="30" t="s">
        <v>6</v>
      </c>
      <c r="C8" s="31" t="s">
        <v>58</v>
      </c>
      <c r="D8" s="32">
        <v>100000</v>
      </c>
      <c r="E8" s="32"/>
      <c r="F8" s="32">
        <v>100000</v>
      </c>
    </row>
    <row r="9" spans="1:6" s="28" customFormat="1" ht="16.5" customHeight="1">
      <c r="A9" s="33"/>
      <c r="B9" s="30"/>
      <c r="C9" s="34" t="s">
        <v>59</v>
      </c>
      <c r="D9" s="35">
        <v>100000</v>
      </c>
      <c r="E9" s="35"/>
      <c r="F9" s="35">
        <v>100000</v>
      </c>
    </row>
    <row r="10" spans="1:6" s="28" customFormat="1" ht="23.25" customHeight="1">
      <c r="A10" s="33"/>
      <c r="B10" s="30"/>
      <c r="C10" s="23" t="s">
        <v>60</v>
      </c>
      <c r="D10" s="36">
        <v>100000</v>
      </c>
      <c r="E10" s="35"/>
      <c r="F10" s="36">
        <v>100000</v>
      </c>
    </row>
    <row r="11" spans="2:6" s="37" customFormat="1" ht="25.5">
      <c r="B11" s="38" t="s">
        <v>34</v>
      </c>
      <c r="C11" s="30" t="s">
        <v>61</v>
      </c>
      <c r="D11" s="21">
        <v>25819646</v>
      </c>
      <c r="E11" s="21">
        <v>25819646</v>
      </c>
      <c r="F11" s="21">
        <f>SUM(F12,F15)</f>
        <v>0</v>
      </c>
    </row>
    <row r="12" spans="2:6" s="39" customFormat="1" ht="12.75">
      <c r="B12" s="40"/>
      <c r="C12" s="41" t="s">
        <v>62</v>
      </c>
      <c r="D12" s="42">
        <v>20855854</v>
      </c>
      <c r="E12" s="42">
        <v>20855854</v>
      </c>
      <c r="F12" s="42"/>
    </row>
    <row r="13" spans="2:6" ht="12.75">
      <c r="B13" s="43"/>
      <c r="C13" s="23" t="s">
        <v>63</v>
      </c>
      <c r="D13" s="22">
        <v>20555854</v>
      </c>
      <c r="E13" s="22">
        <v>20555854</v>
      </c>
      <c r="F13" s="22"/>
    </row>
    <row r="14" spans="2:6" ht="12.75">
      <c r="B14" s="43"/>
      <c r="C14" s="23" t="s">
        <v>64</v>
      </c>
      <c r="D14" s="22">
        <v>300000</v>
      </c>
      <c r="E14" s="22">
        <v>300000</v>
      </c>
      <c r="F14" s="22"/>
    </row>
    <row r="15" spans="2:6" s="39" customFormat="1" ht="12.75">
      <c r="B15" s="40"/>
      <c r="C15" s="41" t="s">
        <v>65</v>
      </c>
      <c r="D15" s="42">
        <v>4963792</v>
      </c>
      <c r="E15" s="42">
        <v>4963792</v>
      </c>
      <c r="F15" s="42"/>
    </row>
    <row r="16" spans="2:6" ht="12.75">
      <c r="B16" s="43"/>
      <c r="C16" s="23" t="s">
        <v>63</v>
      </c>
      <c r="D16" s="22">
        <v>4953792</v>
      </c>
      <c r="E16" s="22">
        <v>4953792</v>
      </c>
      <c r="F16" s="22"/>
    </row>
    <row r="17" spans="2:6" ht="12.75">
      <c r="B17" s="43"/>
      <c r="C17" s="23" t="s">
        <v>64</v>
      </c>
      <c r="D17" s="44">
        <v>10000</v>
      </c>
      <c r="E17" s="22">
        <v>10000</v>
      </c>
      <c r="F17" s="22"/>
    </row>
    <row r="18" spans="2:6" s="37" customFormat="1" ht="12.75">
      <c r="B18" s="38" t="s">
        <v>38</v>
      </c>
      <c r="C18" s="30" t="s">
        <v>66</v>
      </c>
      <c r="D18" s="21">
        <v>4973000</v>
      </c>
      <c r="E18" s="21">
        <v>897000</v>
      </c>
      <c r="F18" s="21">
        <v>4076000</v>
      </c>
    </row>
    <row r="19" spans="2:6" s="39" customFormat="1" ht="25.5">
      <c r="B19" s="40"/>
      <c r="C19" s="41" t="s">
        <v>67</v>
      </c>
      <c r="D19" s="42">
        <v>4973000</v>
      </c>
      <c r="E19" s="42">
        <v>897000</v>
      </c>
      <c r="F19" s="42">
        <v>4076000</v>
      </c>
    </row>
    <row r="20" spans="2:6" ht="25.5">
      <c r="B20" s="43"/>
      <c r="C20" s="23" t="s">
        <v>68</v>
      </c>
      <c r="D20" s="22">
        <v>160000</v>
      </c>
      <c r="E20" s="22">
        <v>160000</v>
      </c>
      <c r="F20" s="22"/>
    </row>
    <row r="21" spans="2:6" ht="71.25" customHeight="1">
      <c r="B21" s="43"/>
      <c r="C21" s="23" t="s">
        <v>69</v>
      </c>
      <c r="D21" s="22">
        <v>705000</v>
      </c>
      <c r="E21" s="22">
        <v>705000</v>
      </c>
      <c r="F21" s="22"/>
    </row>
    <row r="22" spans="2:6" ht="38.25">
      <c r="B22" s="43"/>
      <c r="C22" s="23" t="s">
        <v>70</v>
      </c>
      <c r="D22" s="22">
        <v>4050000</v>
      </c>
      <c r="E22" s="22"/>
      <c r="F22" s="22">
        <v>4050000</v>
      </c>
    </row>
    <row r="23" spans="2:6" ht="25.5">
      <c r="B23" s="43"/>
      <c r="C23" s="23" t="s">
        <v>71</v>
      </c>
      <c r="D23" s="22">
        <v>26000</v>
      </c>
      <c r="E23" s="22"/>
      <c r="F23" s="22">
        <v>26000</v>
      </c>
    </row>
    <row r="24" spans="2:6" ht="12.75">
      <c r="B24" s="43"/>
      <c r="C24" s="23" t="s">
        <v>64</v>
      </c>
      <c r="D24" s="22">
        <v>2000</v>
      </c>
      <c r="E24" s="22">
        <v>2000</v>
      </c>
      <c r="F24" s="22"/>
    </row>
    <row r="25" spans="2:6" ht="12.75">
      <c r="B25" s="43"/>
      <c r="C25" s="23" t="s">
        <v>72</v>
      </c>
      <c r="D25" s="22">
        <v>30000</v>
      </c>
      <c r="E25" s="22">
        <v>30000</v>
      </c>
      <c r="F25" s="22"/>
    </row>
    <row r="26" spans="2:6" s="37" customFormat="1" ht="12.75">
      <c r="B26" s="38" t="s">
        <v>73</v>
      </c>
      <c r="C26" s="30" t="s">
        <v>74</v>
      </c>
      <c r="D26" s="21">
        <v>145260</v>
      </c>
      <c r="E26" s="21">
        <v>145260</v>
      </c>
      <c r="F26" s="21">
        <v>0</v>
      </c>
    </row>
    <row r="27" spans="2:6" s="39" customFormat="1" ht="12.75">
      <c r="B27" s="40"/>
      <c r="C27" s="41" t="s">
        <v>75</v>
      </c>
      <c r="D27" s="42">
        <v>115210</v>
      </c>
      <c r="E27" s="42">
        <v>115210</v>
      </c>
      <c r="F27" s="42"/>
    </row>
    <row r="28" spans="2:6" ht="48.75" customHeight="1">
      <c r="B28" s="43"/>
      <c r="C28" s="23" t="s">
        <v>76</v>
      </c>
      <c r="D28" s="22">
        <v>112498</v>
      </c>
      <c r="E28" s="22">
        <v>112498</v>
      </c>
      <c r="F28" s="22"/>
    </row>
    <row r="29" spans="2:6" ht="46.5" customHeight="1">
      <c r="B29" s="43"/>
      <c r="C29" s="23" t="s">
        <v>77</v>
      </c>
      <c r="D29" s="22">
        <v>2712</v>
      </c>
      <c r="E29" s="22">
        <v>2712</v>
      </c>
      <c r="F29" s="22"/>
    </row>
    <row r="30" spans="2:6" s="39" customFormat="1" ht="25.5">
      <c r="B30" s="40"/>
      <c r="C30" s="41" t="s">
        <v>78</v>
      </c>
      <c r="D30" s="42">
        <v>30050</v>
      </c>
      <c r="E30" s="42">
        <v>30050</v>
      </c>
      <c r="F30" s="42"/>
    </row>
    <row r="31" spans="2:6" ht="12.75">
      <c r="B31" s="43"/>
      <c r="C31" s="23" t="s">
        <v>64</v>
      </c>
      <c r="D31" s="22">
        <v>50</v>
      </c>
      <c r="E31" s="22">
        <v>50</v>
      </c>
      <c r="F31" s="22"/>
    </row>
    <row r="32" spans="2:6" ht="12.75">
      <c r="B32" s="43"/>
      <c r="C32" s="23" t="s">
        <v>72</v>
      </c>
      <c r="D32" s="22">
        <v>30000</v>
      </c>
      <c r="E32" s="22">
        <v>30000</v>
      </c>
      <c r="F32" s="22"/>
    </row>
    <row r="33" spans="2:6" s="37" customFormat="1" ht="38.25">
      <c r="B33" s="38" t="s">
        <v>79</v>
      </c>
      <c r="C33" s="30" t="s">
        <v>80</v>
      </c>
      <c r="D33" s="21">
        <v>3451</v>
      </c>
      <c r="E33" s="21">
        <v>3451</v>
      </c>
      <c r="F33" s="21">
        <v>0</v>
      </c>
    </row>
    <row r="34" spans="2:6" s="39" customFormat="1" ht="38.25">
      <c r="B34" s="40"/>
      <c r="C34" s="41" t="s">
        <v>81</v>
      </c>
      <c r="D34" s="42">
        <v>3451</v>
      </c>
      <c r="E34" s="42">
        <v>3451</v>
      </c>
      <c r="F34" s="42"/>
    </row>
    <row r="35" spans="2:6" ht="48" customHeight="1">
      <c r="B35" s="43"/>
      <c r="C35" s="23" t="s">
        <v>76</v>
      </c>
      <c r="D35" s="22">
        <v>3451</v>
      </c>
      <c r="E35" s="22">
        <v>3451</v>
      </c>
      <c r="F35" s="22"/>
    </row>
    <row r="36" spans="2:6" s="37" customFormat="1" ht="25.5">
      <c r="B36" s="38" t="s">
        <v>82</v>
      </c>
      <c r="C36" s="30" t="s">
        <v>83</v>
      </c>
      <c r="D36" s="21">
        <v>14000</v>
      </c>
      <c r="E36" s="21">
        <v>14000</v>
      </c>
      <c r="F36" s="21"/>
    </row>
    <row r="37" spans="2:6" s="37" customFormat="1" ht="12.75">
      <c r="B37" s="38"/>
      <c r="C37" s="41" t="s">
        <v>84</v>
      </c>
      <c r="D37" s="42">
        <v>2000</v>
      </c>
      <c r="E37" s="42">
        <v>2000</v>
      </c>
      <c r="F37" s="42"/>
    </row>
    <row r="38" spans="2:6" s="37" customFormat="1" ht="63.75">
      <c r="B38" s="38"/>
      <c r="C38" s="23" t="s">
        <v>76</v>
      </c>
      <c r="D38" s="22">
        <v>2000</v>
      </c>
      <c r="E38" s="22">
        <v>2000</v>
      </c>
      <c r="F38" s="22"/>
    </row>
    <row r="39" spans="2:6" s="39" customFormat="1" ht="12.75">
      <c r="B39" s="40"/>
      <c r="C39" s="41" t="s">
        <v>85</v>
      </c>
      <c r="D39" s="42">
        <v>12000</v>
      </c>
      <c r="E39" s="42">
        <v>12000</v>
      </c>
      <c r="F39" s="42"/>
    </row>
    <row r="40" spans="2:6" ht="25.5">
      <c r="B40" s="43"/>
      <c r="C40" s="23" t="s">
        <v>86</v>
      </c>
      <c r="D40" s="22">
        <v>12000</v>
      </c>
      <c r="E40" s="22">
        <v>12000</v>
      </c>
      <c r="F40" s="22"/>
    </row>
    <row r="41" spans="2:6" s="37" customFormat="1" ht="51" customHeight="1">
      <c r="B41" s="38" t="s">
        <v>87</v>
      </c>
      <c r="C41" s="30" t="s">
        <v>88</v>
      </c>
      <c r="D41" s="21">
        <v>17263510</v>
      </c>
      <c r="E41" s="21">
        <v>17263510</v>
      </c>
      <c r="F41" s="21">
        <v>0</v>
      </c>
    </row>
    <row r="42" spans="2:6" s="39" customFormat="1" ht="25.5">
      <c r="B42" s="40"/>
      <c r="C42" s="41" t="s">
        <v>89</v>
      </c>
      <c r="D42" s="42">
        <v>20200</v>
      </c>
      <c r="E42" s="42">
        <v>20200</v>
      </c>
      <c r="F42" s="42"/>
    </row>
    <row r="43" spans="2:6" ht="38.25">
      <c r="B43" s="43"/>
      <c r="C43" s="23" t="s">
        <v>90</v>
      </c>
      <c r="D43" s="22">
        <v>20000</v>
      </c>
      <c r="E43" s="22">
        <v>20000</v>
      </c>
      <c r="F43" s="22"/>
    </row>
    <row r="44" spans="2:6" ht="25.5">
      <c r="B44" s="43"/>
      <c r="C44" s="23" t="s">
        <v>91</v>
      </c>
      <c r="D44" s="22">
        <v>200</v>
      </c>
      <c r="E44" s="22">
        <v>200</v>
      </c>
      <c r="F44" s="22"/>
    </row>
    <row r="45" spans="2:6" s="39" customFormat="1" ht="63" customHeight="1">
      <c r="B45" s="40"/>
      <c r="C45" s="41" t="s">
        <v>92</v>
      </c>
      <c r="D45" s="42">
        <v>5417850</v>
      </c>
      <c r="E45" s="42">
        <v>5417850</v>
      </c>
      <c r="F45" s="42"/>
    </row>
    <row r="46" spans="2:6" ht="12.75">
      <c r="B46" s="43"/>
      <c r="C46" s="23" t="s">
        <v>93</v>
      </c>
      <c r="D46" s="22">
        <v>5238220</v>
      </c>
      <c r="E46" s="22">
        <v>5238220</v>
      </c>
      <c r="F46" s="22"/>
    </row>
    <row r="47" spans="2:6" ht="12.75">
      <c r="B47" s="43"/>
      <c r="C47" s="23" t="s">
        <v>94</v>
      </c>
      <c r="D47" s="22">
        <v>85</v>
      </c>
      <c r="E47" s="22">
        <v>85</v>
      </c>
      <c r="F47" s="22"/>
    </row>
    <row r="48" spans="2:6" ht="12.75">
      <c r="B48" s="43"/>
      <c r="C48" s="23" t="s">
        <v>95</v>
      </c>
      <c r="D48" s="22">
        <v>13145</v>
      </c>
      <c r="E48" s="22">
        <v>13145</v>
      </c>
      <c r="F48" s="22"/>
    </row>
    <row r="49" spans="2:6" ht="12.75">
      <c r="B49" s="43"/>
      <c r="C49" s="23" t="s">
        <v>96</v>
      </c>
      <c r="D49" s="22">
        <v>6300</v>
      </c>
      <c r="E49" s="22">
        <v>6300</v>
      </c>
      <c r="F49" s="22"/>
    </row>
    <row r="50" spans="2:6" ht="25.5">
      <c r="B50" s="43"/>
      <c r="C50" s="23" t="s">
        <v>97</v>
      </c>
      <c r="D50" s="22">
        <v>100000</v>
      </c>
      <c r="E50" s="22">
        <v>100000</v>
      </c>
      <c r="F50" s="22"/>
    </row>
    <row r="51" spans="2:6" ht="12.75">
      <c r="B51" s="43"/>
      <c r="C51" s="23" t="s">
        <v>98</v>
      </c>
      <c r="D51" s="22">
        <v>100</v>
      </c>
      <c r="E51" s="22">
        <v>100</v>
      </c>
      <c r="F51" s="22"/>
    </row>
    <row r="52" spans="2:6" ht="25.5">
      <c r="B52" s="43"/>
      <c r="C52" s="23" t="s">
        <v>91</v>
      </c>
      <c r="D52" s="22">
        <v>50000</v>
      </c>
      <c r="E52" s="22">
        <v>50000</v>
      </c>
      <c r="F52" s="22"/>
    </row>
    <row r="53" spans="1:6" ht="25.5">
      <c r="A53" s="45"/>
      <c r="B53" s="46"/>
      <c r="C53" s="23" t="s">
        <v>99</v>
      </c>
      <c r="D53" s="22">
        <v>10000</v>
      </c>
      <c r="E53" s="22">
        <v>10000</v>
      </c>
      <c r="F53" s="47"/>
    </row>
    <row r="54" spans="2:6" s="39" customFormat="1" ht="49.5" customHeight="1">
      <c r="B54" s="40"/>
      <c r="C54" s="41" t="s">
        <v>100</v>
      </c>
      <c r="D54" s="42">
        <v>2637998</v>
      </c>
      <c r="E54" s="42">
        <v>2637998</v>
      </c>
      <c r="F54" s="42"/>
    </row>
    <row r="55" spans="2:6" ht="12.75">
      <c r="B55" s="43"/>
      <c r="C55" s="23" t="s">
        <v>93</v>
      </c>
      <c r="D55" s="22">
        <v>1454731</v>
      </c>
      <c r="E55" s="22">
        <v>1454731</v>
      </c>
      <c r="F55" s="22"/>
    </row>
    <row r="56" spans="2:6" ht="12.75">
      <c r="B56" s="43"/>
      <c r="C56" s="23" t="s">
        <v>94</v>
      </c>
      <c r="D56" s="22">
        <v>9000</v>
      </c>
      <c r="E56" s="22">
        <v>9000</v>
      </c>
      <c r="F56" s="22"/>
    </row>
    <row r="57" spans="2:6" ht="12.75">
      <c r="B57" s="43"/>
      <c r="C57" s="23" t="s">
        <v>95</v>
      </c>
      <c r="D57" s="22">
        <v>267</v>
      </c>
      <c r="E57" s="22">
        <v>267</v>
      </c>
      <c r="F57" s="22"/>
    </row>
    <row r="58" spans="2:6" ht="12.75">
      <c r="B58" s="43"/>
      <c r="C58" s="23" t="s">
        <v>96</v>
      </c>
      <c r="D58" s="22">
        <v>96000</v>
      </c>
      <c r="E58" s="22">
        <v>96000</v>
      </c>
      <c r="F58" s="22"/>
    </row>
    <row r="59" spans="2:6" ht="14.25" customHeight="1">
      <c r="B59" s="43"/>
      <c r="C59" s="23" t="s">
        <v>101</v>
      </c>
      <c r="D59" s="22">
        <v>61000</v>
      </c>
      <c r="E59" s="22">
        <v>61000</v>
      </c>
      <c r="F59" s="22"/>
    </row>
    <row r="60" spans="2:6" ht="12.75">
      <c r="B60" s="43"/>
      <c r="C60" s="23" t="s">
        <v>102</v>
      </c>
      <c r="D60" s="22">
        <v>650000</v>
      </c>
      <c r="E60" s="22">
        <v>650000</v>
      </c>
      <c r="F60" s="22"/>
    </row>
    <row r="61" spans="2:6" ht="25.5">
      <c r="B61" s="43"/>
      <c r="C61" s="23" t="s">
        <v>97</v>
      </c>
      <c r="D61" s="22">
        <v>349000</v>
      </c>
      <c r="E61" s="22">
        <v>349000</v>
      </c>
      <c r="F61" s="22"/>
    </row>
    <row r="62" spans="2:6" ht="12.75">
      <c r="B62" s="43"/>
      <c r="C62" s="23" t="s">
        <v>98</v>
      </c>
      <c r="D62" s="22">
        <v>5000</v>
      </c>
      <c r="E62" s="22">
        <v>5000</v>
      </c>
      <c r="F62" s="22"/>
    </row>
    <row r="63" spans="2:6" ht="25.5">
      <c r="B63" s="43"/>
      <c r="C63" s="23" t="s">
        <v>91</v>
      </c>
      <c r="D63" s="22">
        <v>13000</v>
      </c>
      <c r="E63" s="22">
        <v>13000</v>
      </c>
      <c r="F63" s="22"/>
    </row>
    <row r="64" spans="2:6" s="39" customFormat="1" ht="38.25">
      <c r="B64" s="40"/>
      <c r="C64" s="41" t="s">
        <v>103</v>
      </c>
      <c r="D64" s="42">
        <v>287100</v>
      </c>
      <c r="E64" s="42">
        <v>287100</v>
      </c>
      <c r="F64" s="42"/>
    </row>
    <row r="65" spans="2:6" ht="12.75">
      <c r="B65" s="43"/>
      <c r="C65" s="23" t="s">
        <v>104</v>
      </c>
      <c r="D65" s="22">
        <v>90000</v>
      </c>
      <c r="E65" s="22">
        <v>90000</v>
      </c>
      <c r="F65" s="22"/>
    </row>
    <row r="66" spans="2:6" ht="25.5">
      <c r="B66" s="43"/>
      <c r="C66" s="23" t="s">
        <v>105</v>
      </c>
      <c r="D66" s="22">
        <v>170000</v>
      </c>
      <c r="E66" s="22">
        <v>170000</v>
      </c>
      <c r="F66" s="22"/>
    </row>
    <row r="67" spans="2:6" ht="38.25">
      <c r="B67" s="43"/>
      <c r="C67" s="23" t="s">
        <v>106</v>
      </c>
      <c r="D67" s="22">
        <v>27000</v>
      </c>
      <c r="E67" s="22">
        <v>27000</v>
      </c>
      <c r="F67" s="22"/>
    </row>
    <row r="68" spans="2:6" ht="25.5">
      <c r="B68" s="43"/>
      <c r="C68" s="48" t="s">
        <v>91</v>
      </c>
      <c r="D68" s="22">
        <v>100</v>
      </c>
      <c r="E68" s="22">
        <v>100</v>
      </c>
      <c r="F68" s="22"/>
    </row>
    <row r="69" spans="2:6" s="39" customFormat="1" ht="25.5">
      <c r="B69" s="40"/>
      <c r="C69" s="41" t="s">
        <v>107</v>
      </c>
      <c r="D69" s="42">
        <v>8900362</v>
      </c>
      <c r="E69" s="42">
        <v>8900362</v>
      </c>
      <c r="F69" s="42"/>
    </row>
    <row r="70" spans="2:6" ht="25.5">
      <c r="B70" s="43"/>
      <c r="C70" s="23" t="s">
        <v>108</v>
      </c>
      <c r="D70" s="22">
        <v>8780362</v>
      </c>
      <c r="E70" s="22">
        <v>8780362</v>
      </c>
      <c r="F70" s="22"/>
    </row>
    <row r="71" spans="2:6" ht="25.5">
      <c r="B71" s="43"/>
      <c r="C71" s="23" t="s">
        <v>109</v>
      </c>
      <c r="D71" s="22">
        <v>120000</v>
      </c>
      <c r="E71" s="22">
        <v>120000</v>
      </c>
      <c r="F71" s="22"/>
    </row>
    <row r="72" spans="2:6" s="37" customFormat="1" ht="12.75">
      <c r="B72" s="38" t="s">
        <v>110</v>
      </c>
      <c r="C72" s="30" t="s">
        <v>111</v>
      </c>
      <c r="D72" s="21">
        <v>12972190</v>
      </c>
      <c r="E72" s="21">
        <v>12972190</v>
      </c>
      <c r="F72" s="21">
        <v>0</v>
      </c>
    </row>
    <row r="73" spans="2:6" s="39" customFormat="1" ht="33" customHeight="1">
      <c r="B73" s="40"/>
      <c r="C73" s="41" t="s">
        <v>112</v>
      </c>
      <c r="D73" s="42">
        <v>9447678</v>
      </c>
      <c r="E73" s="42">
        <v>9447678</v>
      </c>
      <c r="F73" s="42"/>
    </row>
    <row r="74" spans="2:6" ht="12.75">
      <c r="B74" s="43"/>
      <c r="C74" s="23" t="s">
        <v>113</v>
      </c>
      <c r="D74" s="22">
        <v>9447678</v>
      </c>
      <c r="E74" s="22">
        <v>9447678</v>
      </c>
      <c r="F74" s="22"/>
    </row>
    <row r="75" spans="2:6" s="39" customFormat="1" ht="33" customHeight="1">
      <c r="B75" s="40"/>
      <c r="C75" s="41" t="s">
        <v>114</v>
      </c>
      <c r="D75" s="42">
        <v>3361852</v>
      </c>
      <c r="E75" s="42">
        <v>3361852</v>
      </c>
      <c r="F75" s="42"/>
    </row>
    <row r="76" spans="2:6" ht="12.75">
      <c r="B76" s="43"/>
      <c r="C76" s="23" t="s">
        <v>113</v>
      </c>
      <c r="D76" s="22">
        <v>3361852</v>
      </c>
      <c r="E76" s="22">
        <v>3361852</v>
      </c>
      <c r="F76" s="22"/>
    </row>
    <row r="77" spans="2:6" s="39" customFormat="1" ht="25.5">
      <c r="B77" s="40"/>
      <c r="C77" s="41" t="s">
        <v>115</v>
      </c>
      <c r="D77" s="42">
        <v>162660</v>
      </c>
      <c r="E77" s="42">
        <v>162660</v>
      </c>
      <c r="F77" s="42"/>
    </row>
    <row r="78" spans="2:6" ht="12.75">
      <c r="B78" s="43"/>
      <c r="C78" s="23" t="s">
        <v>113</v>
      </c>
      <c r="D78" s="22">
        <v>162660</v>
      </c>
      <c r="E78" s="22">
        <v>162660</v>
      </c>
      <c r="F78" s="22"/>
    </row>
    <row r="79" spans="2:6" s="37" customFormat="1" ht="12.75">
      <c r="B79" s="38" t="s">
        <v>116</v>
      </c>
      <c r="C79" s="30" t="s">
        <v>117</v>
      </c>
      <c r="D79" s="21">
        <v>527716</v>
      </c>
      <c r="E79" s="21">
        <v>527716</v>
      </c>
      <c r="F79" s="21">
        <v>0</v>
      </c>
    </row>
    <row r="80" spans="2:6" s="39" customFormat="1" ht="18" customHeight="1">
      <c r="B80" s="40"/>
      <c r="C80" s="41" t="s">
        <v>118</v>
      </c>
      <c r="D80" s="42">
        <v>11181</v>
      </c>
      <c r="E80" s="42">
        <v>11181</v>
      </c>
      <c r="F80" s="42"/>
    </row>
    <row r="81" spans="2:6" ht="76.5">
      <c r="B81" s="43"/>
      <c r="C81" s="23" t="s">
        <v>119</v>
      </c>
      <c r="D81" s="22">
        <v>11181</v>
      </c>
      <c r="E81" s="22">
        <v>11181</v>
      </c>
      <c r="F81" s="22"/>
    </row>
    <row r="82" spans="2:6" s="39" customFormat="1" ht="12.75">
      <c r="B82" s="40"/>
      <c r="C82" s="41" t="s">
        <v>120</v>
      </c>
      <c r="D82" s="42">
        <v>516535</v>
      </c>
      <c r="E82" s="42">
        <v>516535</v>
      </c>
      <c r="F82" s="42"/>
    </row>
    <row r="83" spans="2:6" ht="12.75">
      <c r="B83" s="43"/>
      <c r="C83" s="23" t="s">
        <v>63</v>
      </c>
      <c r="D83" s="22">
        <v>516535</v>
      </c>
      <c r="E83" s="22">
        <v>516535</v>
      </c>
      <c r="F83" s="22"/>
    </row>
    <row r="84" spans="2:6" s="37" customFormat="1" ht="12.75">
      <c r="B84" s="38" t="s">
        <v>121</v>
      </c>
      <c r="C84" s="30" t="s">
        <v>122</v>
      </c>
      <c r="D84" s="21">
        <v>6501200</v>
      </c>
      <c r="E84" s="21">
        <v>6501200</v>
      </c>
      <c r="F84" s="21">
        <v>0</v>
      </c>
    </row>
    <row r="85" spans="2:6" s="39" customFormat="1" ht="12.75">
      <c r="B85" s="40"/>
      <c r="C85" s="41" t="s">
        <v>123</v>
      </c>
      <c r="D85" s="42">
        <v>282000</v>
      </c>
      <c r="E85" s="42">
        <v>282000</v>
      </c>
      <c r="F85" s="42"/>
    </row>
    <row r="86" spans="2:6" ht="51" customHeight="1">
      <c r="B86" s="43"/>
      <c r="C86" s="23" t="s">
        <v>76</v>
      </c>
      <c r="D86" s="22">
        <v>282000</v>
      </c>
      <c r="E86" s="22">
        <v>282000</v>
      </c>
      <c r="F86" s="22"/>
    </row>
    <row r="87" spans="2:6" s="39" customFormat="1" ht="50.25" customHeight="1">
      <c r="B87" s="40"/>
      <c r="C87" s="41" t="s">
        <v>124</v>
      </c>
      <c r="D87" s="42">
        <v>5016000</v>
      </c>
      <c r="E87" s="42">
        <v>5016000</v>
      </c>
      <c r="F87" s="42"/>
    </row>
    <row r="88" spans="2:6" s="39" customFormat="1" ht="15.75" customHeight="1">
      <c r="B88" s="40"/>
      <c r="C88" s="23" t="s">
        <v>125</v>
      </c>
      <c r="D88" s="22">
        <v>16000</v>
      </c>
      <c r="E88" s="22">
        <v>16000</v>
      </c>
      <c r="F88" s="22"/>
    </row>
    <row r="89" spans="2:6" ht="51" customHeight="1">
      <c r="B89" s="43"/>
      <c r="C89" s="23" t="s">
        <v>76</v>
      </c>
      <c r="D89" s="22">
        <v>5000000</v>
      </c>
      <c r="E89" s="22">
        <v>5000000</v>
      </c>
      <c r="F89" s="22"/>
    </row>
    <row r="90" spans="2:6" s="39" customFormat="1" ht="51">
      <c r="B90" s="40"/>
      <c r="C90" s="41" t="s">
        <v>126</v>
      </c>
      <c r="D90" s="42">
        <v>27300</v>
      </c>
      <c r="E90" s="42">
        <v>27300</v>
      </c>
      <c r="F90" s="42"/>
    </row>
    <row r="91" spans="2:6" ht="50.25" customHeight="1">
      <c r="B91" s="43"/>
      <c r="C91" s="23" t="s">
        <v>76</v>
      </c>
      <c r="D91" s="22">
        <v>27300</v>
      </c>
      <c r="E91" s="22">
        <v>27300</v>
      </c>
      <c r="F91" s="22"/>
    </row>
    <row r="92" spans="2:6" s="39" customFormat="1" ht="38.25">
      <c r="B92" s="40"/>
      <c r="C92" s="41" t="s">
        <v>127</v>
      </c>
      <c r="D92" s="42">
        <v>539400</v>
      </c>
      <c r="E92" s="42">
        <v>539400</v>
      </c>
      <c r="F92" s="42"/>
    </row>
    <row r="93" spans="2:6" ht="12.75">
      <c r="B93" s="43"/>
      <c r="C93" s="23" t="s">
        <v>72</v>
      </c>
      <c r="D93" s="22">
        <v>5000</v>
      </c>
      <c r="E93" s="22">
        <v>5000</v>
      </c>
      <c r="F93" s="22"/>
    </row>
    <row r="94" spans="2:6" ht="52.5" customHeight="1">
      <c r="B94" s="43"/>
      <c r="C94" s="23" t="s">
        <v>76</v>
      </c>
      <c r="D94" s="22">
        <v>268000</v>
      </c>
      <c r="E94" s="22">
        <v>268000</v>
      </c>
      <c r="F94" s="22"/>
    </row>
    <row r="95" spans="2:6" ht="38.25">
      <c r="B95" s="43"/>
      <c r="C95" s="23" t="s">
        <v>128</v>
      </c>
      <c r="D95" s="22">
        <v>266400</v>
      </c>
      <c r="E95" s="22">
        <v>266400</v>
      </c>
      <c r="F95" s="22"/>
    </row>
    <row r="96" spans="2:6" s="39" customFormat="1" ht="12.75">
      <c r="B96" s="40"/>
      <c r="C96" s="41" t="s">
        <v>129</v>
      </c>
      <c r="D96" s="42">
        <v>351200</v>
      </c>
      <c r="E96" s="42">
        <v>351200</v>
      </c>
      <c r="F96" s="42"/>
    </row>
    <row r="97" spans="2:6" ht="12.75">
      <c r="B97" s="43"/>
      <c r="C97" s="23" t="s">
        <v>72</v>
      </c>
      <c r="D97" s="22">
        <v>1200</v>
      </c>
      <c r="E97" s="22">
        <v>1200</v>
      </c>
      <c r="F97" s="22"/>
    </row>
    <row r="98" spans="2:6" ht="38.25">
      <c r="B98" s="43"/>
      <c r="C98" s="23" t="s">
        <v>128</v>
      </c>
      <c r="D98" s="22">
        <v>350000</v>
      </c>
      <c r="E98" s="22">
        <v>350000</v>
      </c>
      <c r="F98" s="22"/>
    </row>
    <row r="99" spans="2:6" s="39" customFormat="1" ht="25.5">
      <c r="B99" s="40"/>
      <c r="C99" s="41" t="s">
        <v>130</v>
      </c>
      <c r="D99" s="42">
        <v>185300</v>
      </c>
      <c r="E99" s="42">
        <v>185300</v>
      </c>
      <c r="F99" s="42"/>
    </row>
    <row r="100" spans="2:6" ht="12.75">
      <c r="B100" s="43"/>
      <c r="C100" s="23" t="s">
        <v>63</v>
      </c>
      <c r="D100" s="22">
        <v>65000</v>
      </c>
      <c r="E100" s="22">
        <v>65000</v>
      </c>
      <c r="F100" s="22"/>
    </row>
    <row r="101" spans="2:6" ht="48" customHeight="1">
      <c r="B101" s="43"/>
      <c r="C101" s="23" t="s">
        <v>76</v>
      </c>
      <c r="D101" s="22">
        <v>120300</v>
      </c>
      <c r="E101" s="22">
        <v>120300</v>
      </c>
      <c r="F101" s="22"/>
    </row>
    <row r="102" spans="2:6" s="39" customFormat="1" ht="12.75">
      <c r="B102" s="40"/>
      <c r="C102" s="41" t="s">
        <v>131</v>
      </c>
      <c r="D102" s="42">
        <v>100000</v>
      </c>
      <c r="E102" s="42">
        <v>100000</v>
      </c>
      <c r="F102" s="42"/>
    </row>
    <row r="103" spans="2:6" ht="38.25">
      <c r="B103" s="43"/>
      <c r="C103" s="23" t="s">
        <v>128</v>
      </c>
      <c r="D103" s="22">
        <v>100000</v>
      </c>
      <c r="E103" s="22">
        <v>100000</v>
      </c>
      <c r="F103" s="22"/>
    </row>
    <row r="104" spans="2:6" s="37" customFormat="1" ht="24.75" customHeight="1">
      <c r="B104" s="38" t="s">
        <v>132</v>
      </c>
      <c r="C104" s="30" t="s">
        <v>133</v>
      </c>
      <c r="D104" s="21">
        <v>111000</v>
      </c>
      <c r="E104" s="21">
        <v>111000</v>
      </c>
      <c r="F104" s="21">
        <v>0</v>
      </c>
    </row>
    <row r="105" spans="2:6" s="39" customFormat="1" ht="12.75">
      <c r="B105" s="40"/>
      <c r="C105" s="41" t="s">
        <v>134</v>
      </c>
      <c r="D105" s="42">
        <v>111000</v>
      </c>
      <c r="E105" s="42">
        <v>111000</v>
      </c>
      <c r="F105" s="42"/>
    </row>
    <row r="106" spans="2:6" ht="76.5">
      <c r="B106" s="43"/>
      <c r="C106" s="23" t="s">
        <v>119</v>
      </c>
      <c r="D106" s="22">
        <v>71000</v>
      </c>
      <c r="E106" s="22">
        <v>71000</v>
      </c>
      <c r="F106" s="22"/>
    </row>
    <row r="107" spans="2:6" ht="16.5" customHeight="1">
      <c r="B107" s="43"/>
      <c r="C107" s="23" t="s">
        <v>72</v>
      </c>
      <c r="D107" s="22">
        <v>40000</v>
      </c>
      <c r="E107" s="22">
        <v>40000</v>
      </c>
      <c r="F107" s="22"/>
    </row>
    <row r="108" spans="2:6" s="37" customFormat="1" ht="12.75">
      <c r="B108" s="38" t="s">
        <v>135</v>
      </c>
      <c r="C108" s="30" t="s">
        <v>136</v>
      </c>
      <c r="D108" s="21">
        <v>50000</v>
      </c>
      <c r="E108" s="21">
        <v>50000</v>
      </c>
      <c r="F108" s="21">
        <v>0</v>
      </c>
    </row>
    <row r="109" spans="2:6" s="39" customFormat="1" ht="12.75">
      <c r="B109" s="40"/>
      <c r="C109" s="41" t="s">
        <v>137</v>
      </c>
      <c r="D109" s="42">
        <v>50000</v>
      </c>
      <c r="E109" s="42">
        <v>50000</v>
      </c>
      <c r="F109" s="42"/>
    </row>
    <row r="110" spans="2:6" ht="12.75">
      <c r="B110" s="43"/>
      <c r="C110" s="23" t="s">
        <v>63</v>
      </c>
      <c r="D110" s="22">
        <v>50000</v>
      </c>
      <c r="E110" s="22">
        <v>50000</v>
      </c>
      <c r="F110" s="22"/>
    </row>
    <row r="111" spans="2:6" s="37" customFormat="1" ht="12.75">
      <c r="B111" s="38"/>
      <c r="C111" s="9" t="s">
        <v>138</v>
      </c>
      <c r="D111" s="21">
        <v>68480973</v>
      </c>
      <c r="E111" s="21">
        <v>64304973</v>
      </c>
      <c r="F111" s="21">
        <v>4176000</v>
      </c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D119" t="s">
        <v>139</v>
      </c>
    </row>
  </sheetData>
  <sheetProtection/>
  <mergeCells count="4">
    <mergeCell ref="B4:F4"/>
    <mergeCell ref="B6:B7"/>
    <mergeCell ref="C6:C7"/>
    <mergeCell ref="D6:F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D22">
      <selection activeCell="J33" sqref="J33"/>
    </sheetView>
  </sheetViews>
  <sheetFormatPr defaultColWidth="9.00390625" defaultRowHeight="12.75"/>
  <cols>
    <col min="1" max="1" width="5.625" style="49" customWidth="1"/>
    <col min="2" max="2" width="6.875" style="49" customWidth="1"/>
    <col min="3" max="3" width="7.75390625" style="49" customWidth="1"/>
    <col min="4" max="4" width="4.875" style="49" customWidth="1"/>
    <col min="5" max="5" width="22.125" style="49" customWidth="1"/>
    <col min="6" max="6" width="12.00390625" style="49" customWidth="1"/>
    <col min="7" max="7" width="12.375" style="49" customWidth="1"/>
    <col min="8" max="9" width="10.125" style="49" customWidth="1"/>
    <col min="10" max="10" width="12.625" style="49" customWidth="1"/>
    <col min="11" max="11" width="14.375" style="49" customWidth="1"/>
    <col min="12" max="12" width="9.875" style="49" customWidth="1"/>
    <col min="13" max="13" width="9.625" style="49" customWidth="1"/>
    <col min="14" max="14" width="16.75390625" style="49" customWidth="1"/>
    <col min="15" max="16384" width="9.125" style="49" customWidth="1"/>
  </cols>
  <sheetData>
    <row r="1" spans="13:14" ht="12.75">
      <c r="M1" s="137" t="s">
        <v>140</v>
      </c>
      <c r="N1" s="137"/>
    </row>
    <row r="2" spans="1:14" ht="17.25" customHeight="1">
      <c r="A2" s="133" t="s">
        <v>141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142</v>
      </c>
    </row>
    <row r="4" spans="1:14" ht="19.5" customHeight="1">
      <c r="A4" s="138" t="s">
        <v>3</v>
      </c>
      <c r="B4" s="138" t="s">
        <v>143</v>
      </c>
      <c r="C4" s="138" t="s">
        <v>144</v>
      </c>
      <c r="D4" s="138" t="s">
        <v>145</v>
      </c>
      <c r="E4" s="136" t="s">
        <v>146</v>
      </c>
      <c r="F4" s="136" t="s">
        <v>147</v>
      </c>
      <c r="G4" s="136" t="s">
        <v>148</v>
      </c>
      <c r="H4" s="136"/>
      <c r="I4" s="136"/>
      <c r="J4" s="136"/>
      <c r="K4" s="136"/>
      <c r="L4" s="136"/>
      <c r="M4" s="136"/>
      <c r="N4" s="136" t="s">
        <v>149</v>
      </c>
    </row>
    <row r="5" spans="1:14" ht="19.5" customHeight="1">
      <c r="A5" s="138"/>
      <c r="B5" s="138"/>
      <c r="C5" s="138"/>
      <c r="D5" s="138"/>
      <c r="E5" s="136"/>
      <c r="F5" s="136"/>
      <c r="G5" s="136" t="s">
        <v>150</v>
      </c>
      <c r="H5" s="136" t="s">
        <v>151</v>
      </c>
      <c r="I5" s="136"/>
      <c r="J5" s="136"/>
      <c r="K5" s="136"/>
      <c r="L5" s="136" t="s">
        <v>152</v>
      </c>
      <c r="M5" s="136" t="s">
        <v>153</v>
      </c>
      <c r="N5" s="136"/>
    </row>
    <row r="6" spans="1:14" ht="29.25" customHeight="1">
      <c r="A6" s="138"/>
      <c r="B6" s="138"/>
      <c r="C6" s="138"/>
      <c r="D6" s="138"/>
      <c r="E6" s="136"/>
      <c r="F6" s="136"/>
      <c r="G6" s="136"/>
      <c r="H6" s="136" t="s">
        <v>154</v>
      </c>
      <c r="I6" s="136" t="s">
        <v>155</v>
      </c>
      <c r="J6" s="136" t="s">
        <v>156</v>
      </c>
      <c r="K6" s="136" t="s">
        <v>157</v>
      </c>
      <c r="L6" s="136"/>
      <c r="M6" s="136"/>
      <c r="N6" s="136"/>
    </row>
    <row r="7" spans="1:14" ht="19.5" customHeight="1">
      <c r="A7" s="138"/>
      <c r="B7" s="138"/>
      <c r="C7" s="138"/>
      <c r="D7" s="138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9.5" customHeight="1">
      <c r="A8" s="138"/>
      <c r="B8" s="138"/>
      <c r="C8" s="138"/>
      <c r="D8" s="138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7.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</row>
    <row r="10" spans="1:14" ht="48.75" customHeight="1">
      <c r="A10" s="54" t="s">
        <v>158</v>
      </c>
      <c r="B10" s="55">
        <v>600</v>
      </c>
      <c r="C10" s="55">
        <v>60016</v>
      </c>
      <c r="D10" s="55">
        <v>6050</v>
      </c>
      <c r="E10" s="56" t="s">
        <v>159</v>
      </c>
      <c r="F10" s="57">
        <v>300000</v>
      </c>
      <c r="G10" s="57">
        <v>0</v>
      </c>
      <c r="H10" s="57">
        <v>0</v>
      </c>
      <c r="I10" s="57">
        <v>0</v>
      </c>
      <c r="J10" s="58" t="s">
        <v>160</v>
      </c>
      <c r="K10" s="57">
        <v>0</v>
      </c>
      <c r="L10" s="57">
        <v>300000</v>
      </c>
      <c r="M10" s="57">
        <v>0</v>
      </c>
      <c r="N10" s="55" t="s">
        <v>161</v>
      </c>
    </row>
    <row r="11" spans="1:14" ht="87" customHeight="1">
      <c r="A11" s="54" t="s">
        <v>162</v>
      </c>
      <c r="B11" s="55">
        <v>600</v>
      </c>
      <c r="C11" s="55">
        <v>60016</v>
      </c>
      <c r="D11" s="55">
        <v>6059</v>
      </c>
      <c r="E11" s="23" t="s">
        <v>163</v>
      </c>
      <c r="F11" s="57">
        <v>1700300</v>
      </c>
      <c r="G11" s="57">
        <f>'[2]3a'!G13</f>
        <v>1490300</v>
      </c>
      <c r="H11" s="57">
        <f>'[2]3a'!H13</f>
        <v>75300</v>
      </c>
      <c r="I11" s="57">
        <f>'[2]3a'!I13</f>
        <v>353750</v>
      </c>
      <c r="J11" s="58" t="s">
        <v>160</v>
      </c>
      <c r="K11" s="57">
        <f>'[2]3a'!K13</f>
        <v>1061250</v>
      </c>
      <c r="L11" s="57">
        <v>210000</v>
      </c>
      <c r="M11" s="57">
        <v>0</v>
      </c>
      <c r="N11" s="55" t="s">
        <v>161</v>
      </c>
    </row>
    <row r="12" spans="1:14" ht="49.5" customHeight="1">
      <c r="A12" s="54">
        <v>3</v>
      </c>
      <c r="B12" s="55">
        <v>600</v>
      </c>
      <c r="C12" s="55">
        <v>60016</v>
      </c>
      <c r="D12" s="55">
        <v>6050</v>
      </c>
      <c r="E12" s="56" t="s">
        <v>164</v>
      </c>
      <c r="F12" s="57">
        <v>25000</v>
      </c>
      <c r="G12" s="57">
        <v>0</v>
      </c>
      <c r="H12" s="57">
        <v>0</v>
      </c>
      <c r="I12" s="57">
        <v>0</v>
      </c>
      <c r="J12" s="58" t="s">
        <v>160</v>
      </c>
      <c r="K12" s="57">
        <v>0</v>
      </c>
      <c r="L12" s="57">
        <v>0</v>
      </c>
      <c r="M12" s="57">
        <v>25000</v>
      </c>
      <c r="N12" s="55" t="s">
        <v>161</v>
      </c>
    </row>
    <row r="13" spans="1:14" ht="51" customHeight="1">
      <c r="A13" s="54">
        <v>4</v>
      </c>
      <c r="B13" s="55">
        <v>600</v>
      </c>
      <c r="C13" s="55">
        <v>60016</v>
      </c>
      <c r="D13" s="55">
        <v>6050</v>
      </c>
      <c r="E13" s="56" t="s">
        <v>165</v>
      </c>
      <c r="F13" s="57">
        <v>500000</v>
      </c>
      <c r="G13" s="57">
        <v>0</v>
      </c>
      <c r="H13" s="57">
        <v>0</v>
      </c>
      <c r="I13" s="57"/>
      <c r="J13" s="58" t="s">
        <v>160</v>
      </c>
      <c r="K13" s="57"/>
      <c r="L13" s="57">
        <v>200000</v>
      </c>
      <c r="M13" s="57">
        <v>300000</v>
      </c>
      <c r="N13" s="55" t="s">
        <v>161</v>
      </c>
    </row>
    <row r="14" spans="1:14" ht="88.5" customHeight="1">
      <c r="A14" s="54">
        <v>5</v>
      </c>
      <c r="B14" s="55">
        <v>600</v>
      </c>
      <c r="C14" s="55">
        <v>60016</v>
      </c>
      <c r="D14" s="55">
        <v>6050</v>
      </c>
      <c r="E14" s="56" t="s">
        <v>166</v>
      </c>
      <c r="F14" s="57">
        <v>100000</v>
      </c>
      <c r="G14" s="57">
        <v>100000</v>
      </c>
      <c r="H14" s="57">
        <v>100000</v>
      </c>
      <c r="I14" s="57"/>
      <c r="J14" s="58" t="s">
        <v>167</v>
      </c>
      <c r="K14" s="57">
        <v>0</v>
      </c>
      <c r="L14" s="57">
        <v>0</v>
      </c>
      <c r="M14" s="57">
        <v>0</v>
      </c>
      <c r="N14" s="55" t="s">
        <v>161</v>
      </c>
    </row>
    <row r="15" spans="1:14" ht="88.5" customHeight="1">
      <c r="A15" s="54">
        <v>6</v>
      </c>
      <c r="B15" s="55">
        <v>600</v>
      </c>
      <c r="C15" s="55">
        <v>60016</v>
      </c>
      <c r="D15" s="55">
        <v>6050</v>
      </c>
      <c r="E15" s="56" t="s">
        <v>168</v>
      </c>
      <c r="F15" s="57">
        <v>790000</v>
      </c>
      <c r="G15" s="57">
        <v>75000</v>
      </c>
      <c r="H15" s="57">
        <v>75000</v>
      </c>
      <c r="I15" s="57">
        <v>0</v>
      </c>
      <c r="J15" s="58" t="s">
        <v>167</v>
      </c>
      <c r="K15" s="57">
        <v>0</v>
      </c>
      <c r="L15" s="57">
        <v>150000</v>
      </c>
      <c r="M15" s="57">
        <v>375000</v>
      </c>
      <c r="N15" s="55" t="s">
        <v>161</v>
      </c>
    </row>
    <row r="16" spans="1:14" ht="57" customHeight="1">
      <c r="A16" s="54">
        <v>7</v>
      </c>
      <c r="B16" s="55">
        <v>600</v>
      </c>
      <c r="C16" s="55">
        <v>60016</v>
      </c>
      <c r="D16" s="55">
        <v>6050</v>
      </c>
      <c r="E16" s="56" t="s">
        <v>169</v>
      </c>
      <c r="F16" s="57">
        <v>150000</v>
      </c>
      <c r="G16" s="57">
        <v>0</v>
      </c>
      <c r="H16" s="57">
        <v>0</v>
      </c>
      <c r="I16" s="57">
        <v>0</v>
      </c>
      <c r="J16" s="58" t="s">
        <v>167</v>
      </c>
      <c r="K16" s="57">
        <v>0</v>
      </c>
      <c r="L16" s="57">
        <v>150000</v>
      </c>
      <c r="M16" s="57">
        <v>0</v>
      </c>
      <c r="N16" s="55" t="s">
        <v>161</v>
      </c>
    </row>
    <row r="17" spans="1:14" ht="54" customHeight="1">
      <c r="A17" s="54">
        <v>8</v>
      </c>
      <c r="B17" s="55">
        <v>600</v>
      </c>
      <c r="C17" s="55">
        <v>60016</v>
      </c>
      <c r="D17" s="55">
        <v>6050</v>
      </c>
      <c r="E17" s="56" t="s">
        <v>170</v>
      </c>
      <c r="F17" s="57">
        <v>240000</v>
      </c>
      <c r="G17" s="57">
        <v>0</v>
      </c>
      <c r="H17" s="57">
        <v>0</v>
      </c>
      <c r="I17" s="57">
        <v>0</v>
      </c>
      <c r="J17" s="58" t="s">
        <v>167</v>
      </c>
      <c r="K17" s="57">
        <v>0</v>
      </c>
      <c r="L17" s="57">
        <v>240000</v>
      </c>
      <c r="M17" s="57">
        <v>0</v>
      </c>
      <c r="N17" s="55" t="s">
        <v>161</v>
      </c>
    </row>
    <row r="18" spans="1:14" ht="54.75" customHeight="1">
      <c r="A18" s="54">
        <v>9</v>
      </c>
      <c r="B18" s="55">
        <v>600</v>
      </c>
      <c r="C18" s="55">
        <v>60016</v>
      </c>
      <c r="D18" s="55">
        <v>6050</v>
      </c>
      <c r="E18" s="56" t="s">
        <v>171</v>
      </c>
      <c r="F18" s="57">
        <v>200000</v>
      </c>
      <c r="G18" s="57">
        <v>0</v>
      </c>
      <c r="H18" s="57">
        <v>0</v>
      </c>
      <c r="I18" s="57">
        <v>0</v>
      </c>
      <c r="J18" s="58" t="s">
        <v>167</v>
      </c>
      <c r="K18" s="57">
        <v>0</v>
      </c>
      <c r="L18" s="57">
        <v>200000</v>
      </c>
      <c r="M18" s="57">
        <v>0</v>
      </c>
      <c r="N18" s="55" t="s">
        <v>161</v>
      </c>
    </row>
    <row r="19" spans="1:14" ht="59.25" customHeight="1">
      <c r="A19" s="54">
        <v>10</v>
      </c>
      <c r="B19" s="55">
        <v>600</v>
      </c>
      <c r="C19" s="55">
        <v>60016</v>
      </c>
      <c r="D19" s="55">
        <v>6050</v>
      </c>
      <c r="E19" s="56" t="s">
        <v>172</v>
      </c>
      <c r="F19" s="57">
        <v>50000</v>
      </c>
      <c r="G19" s="57">
        <v>0</v>
      </c>
      <c r="H19" s="57">
        <v>0</v>
      </c>
      <c r="I19" s="57">
        <v>0</v>
      </c>
      <c r="J19" s="58" t="s">
        <v>167</v>
      </c>
      <c r="K19" s="57">
        <v>0</v>
      </c>
      <c r="L19" s="57">
        <v>0</v>
      </c>
      <c r="M19" s="57">
        <v>50000</v>
      </c>
      <c r="N19" s="55" t="s">
        <v>161</v>
      </c>
    </row>
    <row r="20" spans="1:14" ht="60" customHeight="1">
      <c r="A20" s="54">
        <v>11</v>
      </c>
      <c r="B20" s="55">
        <v>754</v>
      </c>
      <c r="C20" s="55">
        <v>75495</v>
      </c>
      <c r="D20" s="55">
        <v>6059</v>
      </c>
      <c r="E20" s="56" t="s">
        <v>173</v>
      </c>
      <c r="F20" s="57">
        <v>100000</v>
      </c>
      <c r="G20" s="57">
        <v>100000</v>
      </c>
      <c r="H20" s="57">
        <v>25000</v>
      </c>
      <c r="I20" s="57">
        <v>0</v>
      </c>
      <c r="J20" s="58" t="s">
        <v>167</v>
      </c>
      <c r="K20" s="57">
        <v>75000</v>
      </c>
      <c r="L20" s="57">
        <v>0</v>
      </c>
      <c r="M20" s="57">
        <v>0</v>
      </c>
      <c r="N20" s="55" t="s">
        <v>161</v>
      </c>
    </row>
    <row r="21" spans="1:14" ht="69.75" customHeight="1">
      <c r="A21" s="54">
        <v>12</v>
      </c>
      <c r="B21" s="55">
        <v>801</v>
      </c>
      <c r="C21" s="55">
        <v>80101</v>
      </c>
      <c r="D21" s="55">
        <v>6050</v>
      </c>
      <c r="E21" s="56" t="s">
        <v>174</v>
      </c>
      <c r="F21" s="57">
        <v>640000</v>
      </c>
      <c r="G21" s="57">
        <v>640000</v>
      </c>
      <c r="H21" s="57">
        <v>64000</v>
      </c>
      <c r="I21" s="57">
        <v>576000</v>
      </c>
      <c r="J21" s="58" t="s">
        <v>167</v>
      </c>
      <c r="K21" s="57">
        <v>0</v>
      </c>
      <c r="L21" s="57">
        <v>0</v>
      </c>
      <c r="M21" s="57">
        <v>0</v>
      </c>
      <c r="N21" s="55" t="s">
        <v>161</v>
      </c>
    </row>
    <row r="22" spans="1:14" ht="56.25" customHeight="1">
      <c r="A22" s="54">
        <v>13</v>
      </c>
      <c r="B22" s="55">
        <v>801</v>
      </c>
      <c r="C22" s="55">
        <v>80104</v>
      </c>
      <c r="D22" s="55">
        <v>6050</v>
      </c>
      <c r="E22" s="56" t="s">
        <v>175</v>
      </c>
      <c r="F22" s="57">
        <v>168000</v>
      </c>
      <c r="G22" s="57">
        <v>168000</v>
      </c>
      <c r="H22" s="57">
        <v>17000</v>
      </c>
      <c r="I22" s="57">
        <v>151000</v>
      </c>
      <c r="J22" s="58" t="s">
        <v>167</v>
      </c>
      <c r="K22" s="57">
        <v>0</v>
      </c>
      <c r="L22" s="57">
        <v>0</v>
      </c>
      <c r="M22" s="57">
        <v>0</v>
      </c>
      <c r="N22" s="55" t="s">
        <v>161</v>
      </c>
    </row>
    <row r="23" spans="1:14" ht="58.5" customHeight="1">
      <c r="A23" s="54">
        <v>14</v>
      </c>
      <c r="B23" s="55">
        <v>801</v>
      </c>
      <c r="C23" s="55">
        <v>80110</v>
      </c>
      <c r="D23" s="55">
        <v>6050</v>
      </c>
      <c r="E23" s="56" t="s">
        <v>176</v>
      </c>
      <c r="F23" s="57">
        <v>90000</v>
      </c>
      <c r="G23" s="57">
        <v>0</v>
      </c>
      <c r="H23" s="57">
        <v>0</v>
      </c>
      <c r="I23" s="57">
        <v>0</v>
      </c>
      <c r="J23" s="58" t="s">
        <v>167</v>
      </c>
      <c r="K23" s="57">
        <v>0</v>
      </c>
      <c r="L23" s="57">
        <v>90000</v>
      </c>
      <c r="M23" s="57">
        <v>0</v>
      </c>
      <c r="N23" s="55" t="s">
        <v>161</v>
      </c>
    </row>
    <row r="24" spans="1:14" ht="69.75" customHeight="1">
      <c r="A24" s="54">
        <v>15</v>
      </c>
      <c r="B24" s="55">
        <v>900</v>
      </c>
      <c r="C24" s="55">
        <v>90001</v>
      </c>
      <c r="D24" s="55">
        <v>6059</v>
      </c>
      <c r="E24" s="56" t="s">
        <v>177</v>
      </c>
      <c r="F24" s="57">
        <v>1900000</v>
      </c>
      <c r="G24" s="57">
        <v>1840000</v>
      </c>
      <c r="H24" s="57">
        <v>0</v>
      </c>
      <c r="I24" s="57">
        <v>614500</v>
      </c>
      <c r="J24" s="58" t="s">
        <v>178</v>
      </c>
      <c r="K24" s="57">
        <v>1035500</v>
      </c>
      <c r="L24" s="57">
        <v>0</v>
      </c>
      <c r="M24" s="57">
        <v>0</v>
      </c>
      <c r="N24" s="55" t="s">
        <v>161</v>
      </c>
    </row>
    <row r="25" spans="1:14" ht="58.5" customHeight="1">
      <c r="A25" s="54">
        <v>16</v>
      </c>
      <c r="B25" s="55">
        <v>900</v>
      </c>
      <c r="C25" s="55">
        <v>90002</v>
      </c>
      <c r="D25" s="55">
        <v>6050</v>
      </c>
      <c r="E25" s="56" t="s">
        <v>179</v>
      </c>
      <c r="F25" s="57">
        <v>100000</v>
      </c>
      <c r="G25" s="57">
        <v>0</v>
      </c>
      <c r="H25" s="57">
        <v>0</v>
      </c>
      <c r="I25" s="57">
        <v>0</v>
      </c>
      <c r="J25" s="58" t="s">
        <v>167</v>
      </c>
      <c r="K25" s="57">
        <v>0</v>
      </c>
      <c r="L25" s="57">
        <v>50000</v>
      </c>
      <c r="M25" s="57">
        <v>50000</v>
      </c>
      <c r="N25" s="55" t="s">
        <v>161</v>
      </c>
    </row>
    <row r="26" spans="1:14" ht="57.75" customHeight="1">
      <c r="A26" s="54">
        <v>17</v>
      </c>
      <c r="B26" s="55">
        <v>900</v>
      </c>
      <c r="C26" s="55">
        <v>90003</v>
      </c>
      <c r="D26" s="55">
        <v>6060</v>
      </c>
      <c r="E26" s="56" t="s">
        <v>180</v>
      </c>
      <c r="F26" s="57">
        <v>350000</v>
      </c>
      <c r="G26" s="57">
        <v>350000</v>
      </c>
      <c r="H26" s="57">
        <v>35000</v>
      </c>
      <c r="I26" s="57">
        <v>315000</v>
      </c>
      <c r="J26" s="58" t="s">
        <v>167</v>
      </c>
      <c r="K26" s="57">
        <v>0</v>
      </c>
      <c r="L26" s="57">
        <v>0</v>
      </c>
      <c r="M26" s="57">
        <v>0</v>
      </c>
      <c r="N26" s="55" t="s">
        <v>161</v>
      </c>
    </row>
    <row r="27" spans="1:14" ht="84.75" customHeight="1">
      <c r="A27" s="54">
        <v>18</v>
      </c>
      <c r="B27" s="55">
        <v>921</v>
      </c>
      <c r="C27" s="55">
        <v>92195</v>
      </c>
      <c r="D27" s="55">
        <v>6059</v>
      </c>
      <c r="E27" s="56" t="s">
        <v>181</v>
      </c>
      <c r="F27" s="57">
        <v>3880000</v>
      </c>
      <c r="G27" s="57">
        <v>3830000</v>
      </c>
      <c r="H27" s="57">
        <v>375000</v>
      </c>
      <c r="I27" s="57">
        <v>500000</v>
      </c>
      <c r="J27" s="58" t="s">
        <v>182</v>
      </c>
      <c r="K27" s="57">
        <v>2561000</v>
      </c>
      <c r="L27" s="57">
        <v>0</v>
      </c>
      <c r="M27" s="57">
        <v>0</v>
      </c>
      <c r="N27" s="55" t="s">
        <v>161</v>
      </c>
    </row>
    <row r="28" spans="1:14" ht="71.25" customHeight="1">
      <c r="A28" s="54">
        <v>19</v>
      </c>
      <c r="B28" s="55">
        <v>926</v>
      </c>
      <c r="C28" s="55">
        <v>92695</v>
      </c>
      <c r="D28" s="55">
        <v>6059</v>
      </c>
      <c r="E28" s="56" t="s">
        <v>183</v>
      </c>
      <c r="F28" s="57">
        <v>2949500</v>
      </c>
      <c r="G28" s="57">
        <v>157000</v>
      </c>
      <c r="H28" s="57">
        <v>0</v>
      </c>
      <c r="I28" s="57">
        <v>157000</v>
      </c>
      <c r="J28" s="58" t="s">
        <v>184</v>
      </c>
      <c r="K28" s="57"/>
      <c r="L28" s="57">
        <v>2769500</v>
      </c>
      <c r="M28" s="57">
        <v>0</v>
      </c>
      <c r="N28" s="55" t="s">
        <v>161</v>
      </c>
    </row>
    <row r="29" spans="1:14" ht="22.5" customHeight="1">
      <c r="A29" s="135" t="s">
        <v>55</v>
      </c>
      <c r="B29" s="135"/>
      <c r="C29" s="135"/>
      <c r="D29" s="135"/>
      <c r="E29" s="135"/>
      <c r="F29" s="57">
        <f>SUM(F10:F28)</f>
        <v>14232800</v>
      </c>
      <c r="G29" s="57">
        <f>SUM(G10:G28)</f>
        <v>8750300</v>
      </c>
      <c r="H29" s="57">
        <f>SUM(H10:H28)</f>
        <v>766300</v>
      </c>
      <c r="I29" s="57">
        <f>SUM(I10:I28)</f>
        <v>2667250</v>
      </c>
      <c r="J29" s="57">
        <v>584000</v>
      </c>
      <c r="K29" s="57">
        <f>SUM(K10:K28)</f>
        <v>4732750</v>
      </c>
      <c r="L29" s="57">
        <f>SUM(L10:L28)</f>
        <v>4359500</v>
      </c>
      <c r="M29" s="57">
        <f>SUM(M10:M28)</f>
        <v>800000</v>
      </c>
      <c r="N29" s="59" t="s">
        <v>185</v>
      </c>
    </row>
    <row r="31" ht="12.75">
      <c r="A31" s="49" t="s">
        <v>186</v>
      </c>
    </row>
    <row r="32" ht="12.75">
      <c r="A32" s="49" t="s">
        <v>187</v>
      </c>
    </row>
    <row r="33" ht="12.75">
      <c r="A33" s="49" t="s">
        <v>188</v>
      </c>
    </row>
    <row r="34" ht="12.75">
      <c r="A34" s="49" t="s">
        <v>189</v>
      </c>
    </row>
    <row r="35" ht="12.75">
      <c r="A35" s="49" t="s">
        <v>190</v>
      </c>
    </row>
    <row r="36" ht="12.75">
      <c r="A36" s="60"/>
    </row>
  </sheetData>
  <sheetProtection/>
  <mergeCells count="19">
    <mergeCell ref="M1:N1"/>
    <mergeCell ref="A2:N2"/>
    <mergeCell ref="A4:A8"/>
    <mergeCell ref="B4:B8"/>
    <mergeCell ref="C4:C8"/>
    <mergeCell ref="D4:D8"/>
    <mergeCell ref="E4:E8"/>
    <mergeCell ref="F4:F8"/>
    <mergeCell ref="G4:M4"/>
    <mergeCell ref="N4:N8"/>
    <mergeCell ref="M5:M8"/>
    <mergeCell ref="H6:H8"/>
    <mergeCell ref="I6:I8"/>
    <mergeCell ref="J6:J8"/>
    <mergeCell ref="K6:K8"/>
    <mergeCell ref="A29:E29"/>
    <mergeCell ref="G5:G8"/>
    <mergeCell ref="H5:K5"/>
    <mergeCell ref="L5:L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31">
      <selection activeCell="A35" sqref="A35"/>
    </sheetView>
  </sheetViews>
  <sheetFormatPr defaultColWidth="9.00390625" defaultRowHeight="12.75"/>
  <cols>
    <col min="2" max="2" width="4.25390625" style="0" customWidth="1"/>
    <col min="3" max="3" width="5.25390625" style="0" customWidth="1"/>
    <col min="4" max="4" width="6.00390625" style="0" customWidth="1"/>
    <col min="5" max="5" width="5.625" style="0" customWidth="1"/>
    <col min="6" max="6" width="23.75390625" style="0" customWidth="1"/>
    <col min="7" max="7" width="10.875" style="0" customWidth="1"/>
    <col min="8" max="8" width="11.00390625" style="0" customWidth="1"/>
    <col min="9" max="9" width="10.875" style="0" customWidth="1"/>
    <col min="10" max="10" width="10.375" style="0" customWidth="1"/>
    <col min="13" max="13" width="13.00390625" style="0" customWidth="1"/>
  </cols>
  <sheetData>
    <row r="1" spans="2:13" ht="12.75">
      <c r="B1" s="139" t="s">
        <v>191</v>
      </c>
      <c r="C1" s="139"/>
      <c r="D1" s="139"/>
      <c r="E1" s="139"/>
      <c r="F1" s="49"/>
      <c r="K1" s="49"/>
      <c r="L1" s="137" t="s">
        <v>192</v>
      </c>
      <c r="M1" s="137"/>
    </row>
    <row r="2" spans="2:13" ht="12.75">
      <c r="B2" s="139" t="s">
        <v>193</v>
      </c>
      <c r="C2" s="139"/>
      <c r="D2" s="139"/>
      <c r="E2" s="139"/>
      <c r="F2" s="49"/>
      <c r="K2" s="49"/>
      <c r="L2" s="140"/>
      <c r="M2" s="140"/>
    </row>
    <row r="3" spans="2:13" ht="12.75">
      <c r="B3" s="139" t="s">
        <v>194</v>
      </c>
      <c r="C3" s="139"/>
      <c r="D3" s="139"/>
      <c r="E3" s="139"/>
      <c r="F3" s="139"/>
      <c r="G3" s="49"/>
      <c r="H3" s="49"/>
      <c r="I3" s="49"/>
      <c r="J3" s="49"/>
      <c r="K3" s="140"/>
      <c r="L3" s="140"/>
      <c r="M3" s="140"/>
    </row>
    <row r="4" spans="2:13" ht="17.25" customHeight="1">
      <c r="B4" s="133" t="s">
        <v>195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8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 t="s">
        <v>142</v>
      </c>
    </row>
    <row r="6" spans="2:13" ht="12.75" customHeight="1">
      <c r="B6" s="138" t="s">
        <v>3</v>
      </c>
      <c r="C6" s="138" t="s">
        <v>143</v>
      </c>
      <c r="D6" s="138" t="s">
        <v>144</v>
      </c>
      <c r="E6" s="138" t="s">
        <v>145</v>
      </c>
      <c r="F6" s="136" t="s">
        <v>196</v>
      </c>
      <c r="G6" s="136" t="s">
        <v>147</v>
      </c>
      <c r="H6" s="136" t="s">
        <v>148</v>
      </c>
      <c r="I6" s="136"/>
      <c r="J6" s="136"/>
      <c r="K6" s="136"/>
      <c r="L6" s="136"/>
      <c r="M6" s="136" t="s">
        <v>149</v>
      </c>
    </row>
    <row r="7" spans="2:13" ht="12.75" customHeight="1">
      <c r="B7" s="138"/>
      <c r="C7" s="138"/>
      <c r="D7" s="138"/>
      <c r="E7" s="138"/>
      <c r="F7" s="136"/>
      <c r="G7" s="136"/>
      <c r="H7" s="136" t="s">
        <v>197</v>
      </c>
      <c r="I7" s="136" t="s">
        <v>151</v>
      </c>
      <c r="J7" s="136"/>
      <c r="K7" s="136"/>
      <c r="L7" s="136"/>
      <c r="M7" s="136"/>
    </row>
    <row r="8" spans="2:13" ht="12.75" customHeight="1">
      <c r="B8" s="138"/>
      <c r="C8" s="138"/>
      <c r="D8" s="138"/>
      <c r="E8" s="138"/>
      <c r="F8" s="136"/>
      <c r="G8" s="136"/>
      <c r="H8" s="136"/>
      <c r="I8" s="136" t="s">
        <v>154</v>
      </c>
      <c r="J8" s="136" t="s">
        <v>155</v>
      </c>
      <c r="K8" s="136" t="s">
        <v>198</v>
      </c>
      <c r="L8" s="136" t="s">
        <v>157</v>
      </c>
      <c r="M8" s="136"/>
    </row>
    <row r="9" spans="2:13" ht="12.75">
      <c r="B9" s="138"/>
      <c r="C9" s="138"/>
      <c r="D9" s="138"/>
      <c r="E9" s="138"/>
      <c r="F9" s="136"/>
      <c r="G9" s="136"/>
      <c r="H9" s="136"/>
      <c r="I9" s="136"/>
      <c r="J9" s="136"/>
      <c r="K9" s="136"/>
      <c r="L9" s="136"/>
      <c r="M9" s="136"/>
    </row>
    <row r="10" spans="2:13" ht="12.75">
      <c r="B10" s="138"/>
      <c r="C10" s="138"/>
      <c r="D10" s="138"/>
      <c r="E10" s="138"/>
      <c r="F10" s="136"/>
      <c r="G10" s="136"/>
      <c r="H10" s="136"/>
      <c r="I10" s="136"/>
      <c r="J10" s="136"/>
      <c r="K10" s="136"/>
      <c r="L10" s="136"/>
      <c r="M10" s="136"/>
    </row>
    <row r="11" spans="2:13" ht="12.75">
      <c r="B11" s="53">
        <v>1</v>
      </c>
      <c r="C11" s="53">
        <v>2</v>
      </c>
      <c r="D11" s="53">
        <v>3</v>
      </c>
      <c r="E11" s="53">
        <v>4</v>
      </c>
      <c r="F11" s="53">
        <v>5</v>
      </c>
      <c r="G11" s="53">
        <v>6</v>
      </c>
      <c r="H11" s="53">
        <v>7</v>
      </c>
      <c r="I11" s="53">
        <v>8</v>
      </c>
      <c r="J11" s="53">
        <v>9</v>
      </c>
      <c r="K11" s="53">
        <v>10</v>
      </c>
      <c r="L11" s="53">
        <v>11</v>
      </c>
      <c r="M11" s="53">
        <v>12</v>
      </c>
    </row>
    <row r="12" spans="2:13" ht="59.25" customHeight="1">
      <c r="B12" s="54">
        <v>1</v>
      </c>
      <c r="C12" s="54">
        <v>400</v>
      </c>
      <c r="D12" s="54">
        <v>40001</v>
      </c>
      <c r="E12" s="54">
        <v>6050</v>
      </c>
      <c r="F12" s="56" t="s">
        <v>199</v>
      </c>
      <c r="G12" s="62">
        <v>3600000</v>
      </c>
      <c r="H12" s="62">
        <v>3600000</v>
      </c>
      <c r="I12" s="62">
        <v>236000</v>
      </c>
      <c r="J12" s="62">
        <v>3404000</v>
      </c>
      <c r="K12" s="58" t="s">
        <v>160</v>
      </c>
      <c r="L12" s="62">
        <v>0</v>
      </c>
      <c r="M12" s="56" t="s">
        <v>200</v>
      </c>
    </row>
    <row r="13" spans="2:13" ht="78.75" customHeight="1">
      <c r="B13" s="54">
        <v>2</v>
      </c>
      <c r="C13" s="54">
        <v>400</v>
      </c>
      <c r="D13" s="54">
        <v>40002</v>
      </c>
      <c r="E13" s="54">
        <v>6050</v>
      </c>
      <c r="F13" s="56" t="s">
        <v>201</v>
      </c>
      <c r="G13" s="62">
        <v>600000</v>
      </c>
      <c r="H13" s="62">
        <v>600000</v>
      </c>
      <c r="I13" s="62">
        <v>100000</v>
      </c>
      <c r="J13" s="62">
        <v>500000</v>
      </c>
      <c r="K13" s="58" t="s">
        <v>160</v>
      </c>
      <c r="L13" s="62">
        <v>0</v>
      </c>
      <c r="M13" s="56" t="s">
        <v>200</v>
      </c>
    </row>
    <row r="14" spans="2:13" ht="53.25" customHeight="1">
      <c r="B14" s="54">
        <v>3</v>
      </c>
      <c r="C14" s="54">
        <v>400</v>
      </c>
      <c r="D14" s="54">
        <v>40002</v>
      </c>
      <c r="E14" s="54">
        <v>6060</v>
      </c>
      <c r="F14" s="56" t="s">
        <v>202</v>
      </c>
      <c r="G14" s="62">
        <v>30000</v>
      </c>
      <c r="H14" s="62">
        <v>30000</v>
      </c>
      <c r="I14" s="62">
        <v>30000</v>
      </c>
      <c r="J14" s="62"/>
      <c r="K14" s="58" t="s">
        <v>160</v>
      </c>
      <c r="L14" s="62">
        <v>0</v>
      </c>
      <c r="M14" s="56" t="s">
        <v>200</v>
      </c>
    </row>
    <row r="15" spans="2:13" ht="53.25" customHeight="1">
      <c r="B15" s="54">
        <v>4</v>
      </c>
      <c r="C15" s="54">
        <v>600</v>
      </c>
      <c r="D15" s="54">
        <v>60004</v>
      </c>
      <c r="E15" s="54">
        <v>6060</v>
      </c>
      <c r="F15" s="56" t="s">
        <v>203</v>
      </c>
      <c r="G15" s="62">
        <v>8000</v>
      </c>
      <c r="H15" s="62">
        <v>8000</v>
      </c>
      <c r="I15" s="62">
        <v>8000</v>
      </c>
      <c r="J15" s="62"/>
      <c r="K15" s="58"/>
      <c r="L15" s="62"/>
      <c r="M15" s="56" t="s">
        <v>161</v>
      </c>
    </row>
    <row r="16" spans="2:13" ht="110.25" customHeight="1">
      <c r="B16" s="54">
        <v>5</v>
      </c>
      <c r="C16" s="55">
        <v>600</v>
      </c>
      <c r="D16" s="55">
        <v>60016</v>
      </c>
      <c r="E16" s="55">
        <v>6050</v>
      </c>
      <c r="F16" s="23" t="s">
        <v>204</v>
      </c>
      <c r="G16" s="57">
        <v>600000</v>
      </c>
      <c r="H16" s="57">
        <v>600000</v>
      </c>
      <c r="I16" s="57"/>
      <c r="J16" s="57">
        <v>600000</v>
      </c>
      <c r="K16" s="58" t="s">
        <v>160</v>
      </c>
      <c r="L16" s="57"/>
      <c r="M16" s="55" t="s">
        <v>161</v>
      </c>
    </row>
    <row r="17" spans="2:13" ht="67.5" customHeight="1">
      <c r="B17" s="54">
        <v>6</v>
      </c>
      <c r="C17" s="55">
        <v>600</v>
      </c>
      <c r="D17" s="55">
        <v>60016</v>
      </c>
      <c r="E17" s="55">
        <v>6050</v>
      </c>
      <c r="F17" s="56" t="s">
        <v>205</v>
      </c>
      <c r="G17" s="57">
        <v>100000</v>
      </c>
      <c r="H17" s="57">
        <v>100000</v>
      </c>
      <c r="I17" s="57"/>
      <c r="J17" s="57">
        <v>100000</v>
      </c>
      <c r="K17" s="58" t="s">
        <v>167</v>
      </c>
      <c r="L17" s="57">
        <v>0</v>
      </c>
      <c r="M17" s="55" t="s">
        <v>161</v>
      </c>
    </row>
    <row r="18" spans="2:13" ht="49.5" customHeight="1">
      <c r="B18" s="54">
        <v>7</v>
      </c>
      <c r="C18" s="55">
        <v>600</v>
      </c>
      <c r="D18" s="55">
        <v>60016</v>
      </c>
      <c r="E18" s="55">
        <v>6050</v>
      </c>
      <c r="F18" s="56" t="s">
        <v>206</v>
      </c>
      <c r="G18" s="57">
        <v>3000</v>
      </c>
      <c r="H18" s="57">
        <v>3000</v>
      </c>
      <c r="I18" s="57">
        <v>3000</v>
      </c>
      <c r="J18" s="57"/>
      <c r="K18" s="58" t="s">
        <v>167</v>
      </c>
      <c r="L18" s="57">
        <v>0</v>
      </c>
      <c r="M18" s="55" t="s">
        <v>161</v>
      </c>
    </row>
    <row r="19" spans="2:13" ht="49.5" customHeight="1">
      <c r="B19" s="54">
        <v>8</v>
      </c>
      <c r="C19" s="55">
        <v>630</v>
      </c>
      <c r="D19" s="55">
        <v>63095</v>
      </c>
      <c r="E19" s="55">
        <v>6050</v>
      </c>
      <c r="F19" s="56" t="s">
        <v>207</v>
      </c>
      <c r="G19" s="57">
        <v>5000</v>
      </c>
      <c r="H19" s="57">
        <v>5000</v>
      </c>
      <c r="I19" s="57">
        <v>5000</v>
      </c>
      <c r="J19" s="57"/>
      <c r="K19" s="58"/>
      <c r="L19" s="57"/>
      <c r="M19" s="55"/>
    </row>
    <row r="20" spans="2:13" ht="27" customHeight="1">
      <c r="B20" s="54">
        <v>9</v>
      </c>
      <c r="C20" s="55">
        <v>700</v>
      </c>
      <c r="D20" s="55">
        <v>70005</v>
      </c>
      <c r="E20" s="55">
        <v>6050</v>
      </c>
      <c r="F20" s="56" t="s">
        <v>208</v>
      </c>
      <c r="G20" s="57">
        <v>855013</v>
      </c>
      <c r="H20" s="57">
        <v>855013</v>
      </c>
      <c r="I20" s="57">
        <v>185000</v>
      </c>
      <c r="J20" s="57">
        <v>670013</v>
      </c>
      <c r="K20" s="58" t="s">
        <v>167</v>
      </c>
      <c r="L20" s="57">
        <v>0</v>
      </c>
      <c r="M20" s="55" t="s">
        <v>161</v>
      </c>
    </row>
    <row r="21" spans="2:13" ht="57" customHeight="1">
      <c r="B21" s="54">
        <v>10</v>
      </c>
      <c r="C21" s="55">
        <v>750</v>
      </c>
      <c r="D21" s="55">
        <v>75023</v>
      </c>
      <c r="E21" s="55">
        <v>6060</v>
      </c>
      <c r="F21" s="56" t="s">
        <v>209</v>
      </c>
      <c r="G21" s="57">
        <v>150000</v>
      </c>
      <c r="H21" s="57">
        <v>150000</v>
      </c>
      <c r="I21" s="57">
        <v>150000</v>
      </c>
      <c r="J21" s="57"/>
      <c r="K21" s="58" t="s">
        <v>167</v>
      </c>
      <c r="L21" s="57">
        <v>0</v>
      </c>
      <c r="M21" s="55" t="s">
        <v>161</v>
      </c>
    </row>
    <row r="22" spans="2:13" ht="38.25">
      <c r="B22" s="54">
        <v>11</v>
      </c>
      <c r="C22" s="55">
        <v>754</v>
      </c>
      <c r="D22" s="55">
        <v>75416</v>
      </c>
      <c r="E22" s="55">
        <v>6060</v>
      </c>
      <c r="F22" s="56" t="s">
        <v>210</v>
      </c>
      <c r="G22" s="57">
        <v>30950</v>
      </c>
      <c r="H22" s="57">
        <v>30950</v>
      </c>
      <c r="I22" s="57">
        <v>30950</v>
      </c>
      <c r="J22" s="57"/>
      <c r="K22" s="58" t="s">
        <v>167</v>
      </c>
      <c r="L22" s="57">
        <v>0</v>
      </c>
      <c r="M22" s="55" t="s">
        <v>161</v>
      </c>
    </row>
    <row r="23" spans="2:13" ht="64.5" customHeight="1">
      <c r="B23" s="54">
        <v>12</v>
      </c>
      <c r="C23" s="55">
        <v>801</v>
      </c>
      <c r="D23" s="55">
        <v>80101</v>
      </c>
      <c r="E23" s="55">
        <v>6050</v>
      </c>
      <c r="F23" s="56" t="s">
        <v>211</v>
      </c>
      <c r="G23" s="57">
        <v>640000</v>
      </c>
      <c r="H23" s="57">
        <v>640000</v>
      </c>
      <c r="I23" s="57">
        <v>64000</v>
      </c>
      <c r="J23" s="57">
        <v>576000</v>
      </c>
      <c r="K23" s="58" t="s">
        <v>167</v>
      </c>
      <c r="L23" s="57">
        <v>0</v>
      </c>
      <c r="M23" s="55" t="s">
        <v>161</v>
      </c>
    </row>
    <row r="24" spans="2:13" ht="64.5" customHeight="1">
      <c r="B24" s="54">
        <v>13</v>
      </c>
      <c r="C24" s="55">
        <v>801</v>
      </c>
      <c r="D24" s="55">
        <v>80110</v>
      </c>
      <c r="E24" s="55">
        <v>6050</v>
      </c>
      <c r="F24" s="56" t="s">
        <v>212</v>
      </c>
      <c r="G24" s="57">
        <v>328000</v>
      </c>
      <c r="H24" s="57">
        <v>328000</v>
      </c>
      <c r="I24" s="57">
        <v>20000</v>
      </c>
      <c r="J24" s="57">
        <v>144000</v>
      </c>
      <c r="K24" s="58" t="s">
        <v>213</v>
      </c>
      <c r="L24" s="57"/>
      <c r="M24" s="55"/>
    </row>
    <row r="25" spans="2:13" ht="64.5" customHeight="1">
      <c r="B25" s="54">
        <v>14</v>
      </c>
      <c r="C25" s="55">
        <v>801</v>
      </c>
      <c r="D25" s="55">
        <v>80110</v>
      </c>
      <c r="E25" s="55">
        <v>6050</v>
      </c>
      <c r="F25" s="56" t="s">
        <v>214</v>
      </c>
      <c r="G25" s="57">
        <v>50000</v>
      </c>
      <c r="H25" s="57">
        <v>50000</v>
      </c>
      <c r="I25" s="57"/>
      <c r="J25" s="57">
        <v>50000</v>
      </c>
      <c r="K25" s="58"/>
      <c r="L25" s="57"/>
      <c r="M25" s="55"/>
    </row>
    <row r="26" spans="2:13" ht="55.5" customHeight="1">
      <c r="B26" s="54">
        <v>15</v>
      </c>
      <c r="C26" s="55">
        <v>900</v>
      </c>
      <c r="D26" s="55">
        <v>90001</v>
      </c>
      <c r="E26" s="55">
        <v>6050</v>
      </c>
      <c r="F26" s="56" t="s">
        <v>215</v>
      </c>
      <c r="G26" s="57">
        <v>30000</v>
      </c>
      <c r="H26" s="57">
        <v>30000</v>
      </c>
      <c r="I26" s="57">
        <v>30000</v>
      </c>
      <c r="J26" s="57"/>
      <c r="K26" s="58" t="s">
        <v>167</v>
      </c>
      <c r="L26" s="57">
        <v>0</v>
      </c>
      <c r="M26" s="55" t="s">
        <v>161</v>
      </c>
    </row>
    <row r="27" spans="2:13" ht="89.25" customHeight="1">
      <c r="B27" s="54">
        <v>16</v>
      </c>
      <c r="C27" s="55">
        <v>900</v>
      </c>
      <c r="D27" s="55">
        <v>90001</v>
      </c>
      <c r="E27" s="55">
        <v>6050</v>
      </c>
      <c r="F27" s="56" t="s">
        <v>216</v>
      </c>
      <c r="G27" s="57">
        <v>1900000</v>
      </c>
      <c r="H27" s="57">
        <v>1840000</v>
      </c>
      <c r="I27" s="57">
        <v>14500</v>
      </c>
      <c r="J27" s="57">
        <v>600000</v>
      </c>
      <c r="K27" s="58" t="s">
        <v>217</v>
      </c>
      <c r="L27" s="57">
        <v>1035500</v>
      </c>
      <c r="M27" s="55" t="s">
        <v>161</v>
      </c>
    </row>
    <row r="28" spans="2:13" ht="89.25" customHeight="1">
      <c r="B28" s="54">
        <v>17</v>
      </c>
      <c r="C28" s="55">
        <v>900</v>
      </c>
      <c r="D28" s="55">
        <v>90001</v>
      </c>
      <c r="E28" s="55">
        <v>6050</v>
      </c>
      <c r="F28" s="56" t="s">
        <v>218</v>
      </c>
      <c r="G28" s="57">
        <v>30000</v>
      </c>
      <c r="H28" s="57">
        <v>30000</v>
      </c>
      <c r="I28" s="57"/>
      <c r="J28" s="57">
        <v>30000</v>
      </c>
      <c r="K28" s="58" t="s">
        <v>219</v>
      </c>
      <c r="L28" s="57"/>
      <c r="M28" s="55"/>
    </row>
    <row r="29" spans="2:13" ht="75" customHeight="1">
      <c r="B29" s="54">
        <v>18</v>
      </c>
      <c r="C29" s="55">
        <v>900</v>
      </c>
      <c r="D29" s="55">
        <v>90015</v>
      </c>
      <c r="E29" s="55">
        <v>6050</v>
      </c>
      <c r="F29" s="56" t="s">
        <v>220</v>
      </c>
      <c r="G29" s="57">
        <v>110000</v>
      </c>
      <c r="H29" s="57">
        <v>110000</v>
      </c>
      <c r="I29" s="57">
        <v>110000</v>
      </c>
      <c r="J29" s="57"/>
      <c r="K29" s="58" t="s">
        <v>167</v>
      </c>
      <c r="L29" s="57">
        <v>0</v>
      </c>
      <c r="M29" s="55" t="s">
        <v>161</v>
      </c>
    </row>
    <row r="30" spans="2:13" ht="105" customHeight="1">
      <c r="B30" s="54">
        <v>19</v>
      </c>
      <c r="C30" s="55">
        <v>921</v>
      </c>
      <c r="D30" s="55">
        <v>92195</v>
      </c>
      <c r="E30" s="55">
        <v>6059</v>
      </c>
      <c r="F30" s="56" t="s">
        <v>221</v>
      </c>
      <c r="G30" s="57">
        <v>1844987</v>
      </c>
      <c r="H30" s="57">
        <v>1844987</v>
      </c>
      <c r="I30" s="57"/>
      <c r="J30" s="57">
        <v>1844987</v>
      </c>
      <c r="K30" s="58" t="s">
        <v>222</v>
      </c>
      <c r="L30" s="57"/>
      <c r="M30" s="55" t="s">
        <v>161</v>
      </c>
    </row>
    <row r="31" spans="2:13" ht="105" customHeight="1">
      <c r="B31" s="54">
        <v>20</v>
      </c>
      <c r="C31" s="55">
        <v>921</v>
      </c>
      <c r="D31" s="55">
        <v>92195</v>
      </c>
      <c r="E31" s="55">
        <v>6058</v>
      </c>
      <c r="F31" s="56" t="s">
        <v>221</v>
      </c>
      <c r="G31" s="57">
        <v>1670013</v>
      </c>
      <c r="H31" s="57">
        <v>1670013</v>
      </c>
      <c r="I31" s="57"/>
      <c r="J31" s="57"/>
      <c r="K31" s="58" t="s">
        <v>223</v>
      </c>
      <c r="L31" s="57"/>
      <c r="M31" s="55" t="s">
        <v>161</v>
      </c>
    </row>
    <row r="32" spans="2:13" ht="66" customHeight="1">
      <c r="B32" s="54">
        <v>21</v>
      </c>
      <c r="C32" s="55">
        <v>926</v>
      </c>
      <c r="D32" s="55">
        <v>92695</v>
      </c>
      <c r="E32" s="55">
        <v>6058</v>
      </c>
      <c r="F32" s="56" t="s">
        <v>224</v>
      </c>
      <c r="G32" s="57">
        <v>840874</v>
      </c>
      <c r="H32" s="57">
        <v>840874</v>
      </c>
      <c r="I32" s="57"/>
      <c r="J32" s="57"/>
      <c r="K32" s="58" t="s">
        <v>225</v>
      </c>
      <c r="L32" s="57"/>
      <c r="M32" s="55" t="s">
        <v>161</v>
      </c>
    </row>
    <row r="33" spans="2:13" ht="66" customHeight="1">
      <c r="B33" s="54">
        <v>22</v>
      </c>
      <c r="C33" s="55">
        <v>926</v>
      </c>
      <c r="D33" s="55">
        <v>92695</v>
      </c>
      <c r="E33" s="55">
        <v>6059</v>
      </c>
      <c r="F33" s="56" t="s">
        <v>224</v>
      </c>
      <c r="G33" s="57">
        <v>114087</v>
      </c>
      <c r="H33" s="57">
        <v>114087</v>
      </c>
      <c r="I33" s="57"/>
      <c r="J33" s="57"/>
      <c r="K33" s="58" t="s">
        <v>226</v>
      </c>
      <c r="L33" s="57"/>
      <c r="M33" s="55"/>
    </row>
    <row r="34" spans="2:13" ht="77.25" customHeight="1">
      <c r="B34" s="54">
        <v>23</v>
      </c>
      <c r="C34" s="55">
        <v>926</v>
      </c>
      <c r="D34" s="55">
        <v>92601</v>
      </c>
      <c r="E34" s="55">
        <v>6050</v>
      </c>
      <c r="F34" s="56" t="s">
        <v>227</v>
      </c>
      <c r="G34" s="57">
        <v>50000</v>
      </c>
      <c r="H34" s="57">
        <v>50000</v>
      </c>
      <c r="I34" s="57">
        <v>50000</v>
      </c>
      <c r="J34" s="57"/>
      <c r="K34" s="58" t="s">
        <v>219</v>
      </c>
      <c r="L34" s="57">
        <v>0</v>
      </c>
      <c r="M34" s="55" t="s">
        <v>161</v>
      </c>
    </row>
    <row r="35" spans="2:13" ht="12.75">
      <c r="B35" s="135"/>
      <c r="C35" s="135"/>
      <c r="D35" s="135"/>
      <c r="E35" s="135"/>
      <c r="F35" s="135"/>
      <c r="G35" s="57">
        <f>SUM(G12:G34)</f>
        <v>13589924</v>
      </c>
      <c r="H35" s="57">
        <f>SUM(H12:H34)</f>
        <v>13529924</v>
      </c>
      <c r="I35" s="57">
        <f>SUM(I12:I34)</f>
        <v>1036450</v>
      </c>
      <c r="J35" s="57">
        <f>SUM(J12:J34)</f>
        <v>8519000</v>
      </c>
      <c r="K35" s="57">
        <v>2978974</v>
      </c>
      <c r="L35" s="57">
        <f>SUM(L12:L34)</f>
        <v>1035500</v>
      </c>
      <c r="M35" s="63" t="s">
        <v>185</v>
      </c>
    </row>
    <row r="36" spans="2:13" ht="12.7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2:13" ht="12.75">
      <c r="B37" s="49" t="s">
        <v>186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2:13" ht="12.75">
      <c r="B38" s="49" t="s">
        <v>228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2:13" ht="12.75">
      <c r="B39" s="49" t="s">
        <v>188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ht="12.75">
      <c r="B40" s="49" t="s">
        <v>189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2:13" ht="12.75">
      <c r="B41" s="49" t="s">
        <v>190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</sheetData>
  <sheetProtection/>
  <mergeCells count="22">
    <mergeCell ref="H7:H10"/>
    <mergeCell ref="B1:E1"/>
    <mergeCell ref="L1:M1"/>
    <mergeCell ref="B2:E2"/>
    <mergeCell ref="L2:M2"/>
    <mergeCell ref="B3:F3"/>
    <mergeCell ref="K3:M3"/>
    <mergeCell ref="B35:F35"/>
    <mergeCell ref="B4:M4"/>
    <mergeCell ref="B6:B10"/>
    <mergeCell ref="C6:C10"/>
    <mergeCell ref="D6:D10"/>
    <mergeCell ref="E6:E10"/>
    <mergeCell ref="F6:F10"/>
    <mergeCell ref="G6:G10"/>
    <mergeCell ref="H6:L6"/>
    <mergeCell ref="M6:M10"/>
    <mergeCell ref="I7:L7"/>
    <mergeCell ref="I8:I10"/>
    <mergeCell ref="J8:J10"/>
    <mergeCell ref="K8:K10"/>
    <mergeCell ref="L8:L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D1">
      <selection activeCell="P1" sqref="P1"/>
    </sheetView>
  </sheetViews>
  <sheetFormatPr defaultColWidth="10.25390625" defaultRowHeight="12.75"/>
  <cols>
    <col min="1" max="1" width="3.625" style="64" customWidth="1"/>
    <col min="2" max="2" width="19.875" style="64" customWidth="1"/>
    <col min="3" max="3" width="13.00390625" style="64" customWidth="1"/>
    <col min="4" max="4" width="12.625" style="64" customWidth="1"/>
    <col min="5" max="5" width="12.00390625" style="64" customWidth="1"/>
    <col min="6" max="6" width="9.125" style="64" customWidth="1"/>
    <col min="7" max="7" width="8.375" style="64" customWidth="1"/>
    <col min="8" max="8" width="9.375" style="64" customWidth="1"/>
    <col min="9" max="9" width="8.75390625" style="64" customWidth="1"/>
    <col min="10" max="11" width="7.75390625" style="64" customWidth="1"/>
    <col min="12" max="12" width="9.75390625" style="64" customWidth="1"/>
    <col min="13" max="13" width="11.75390625" style="64" customWidth="1"/>
    <col min="14" max="14" width="12.375" style="64" customWidth="1"/>
    <col min="15" max="15" width="8.25390625" style="64" customWidth="1"/>
    <col min="16" max="16" width="8.125" style="64" customWidth="1"/>
    <col min="17" max="17" width="8.75390625" style="64" customWidth="1"/>
    <col min="18" max="16384" width="10.25390625" style="64" customWidth="1"/>
  </cols>
  <sheetData>
    <row r="1" spans="16:17" ht="11.25">
      <c r="P1" s="149" t="s">
        <v>229</v>
      </c>
      <c r="Q1" s="149"/>
    </row>
    <row r="2" spans="1:17" ht="15.75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4" spans="1:17" ht="10.5" customHeight="1">
      <c r="A4" s="148" t="s">
        <v>3</v>
      </c>
      <c r="B4" s="148" t="s">
        <v>231</v>
      </c>
      <c r="C4" s="147" t="s">
        <v>232</v>
      </c>
      <c r="D4" s="147" t="s">
        <v>233</v>
      </c>
      <c r="E4" s="147" t="s">
        <v>234</v>
      </c>
      <c r="F4" s="148" t="s">
        <v>235</v>
      </c>
      <c r="G4" s="148"/>
      <c r="H4" s="148" t="s">
        <v>148</v>
      </c>
      <c r="I4" s="148"/>
      <c r="J4" s="148"/>
      <c r="K4" s="148"/>
      <c r="L4" s="148"/>
      <c r="M4" s="148"/>
      <c r="N4" s="148"/>
      <c r="O4" s="148"/>
      <c r="P4" s="148"/>
      <c r="Q4" s="148"/>
    </row>
    <row r="5" spans="1:17" ht="10.5" customHeight="1">
      <c r="A5" s="148"/>
      <c r="B5" s="148"/>
      <c r="C5" s="147"/>
      <c r="D5" s="147"/>
      <c r="E5" s="147"/>
      <c r="F5" s="147" t="s">
        <v>236</v>
      </c>
      <c r="G5" s="147" t="s">
        <v>237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0.5" customHeight="1">
      <c r="A6" s="148"/>
      <c r="B6" s="148"/>
      <c r="C6" s="147"/>
      <c r="D6" s="147"/>
      <c r="E6" s="147"/>
      <c r="F6" s="147"/>
      <c r="G6" s="147"/>
      <c r="H6" s="147" t="s">
        <v>238</v>
      </c>
      <c r="I6" s="148" t="s">
        <v>239</v>
      </c>
      <c r="J6" s="148"/>
      <c r="K6" s="148"/>
      <c r="L6" s="148"/>
      <c r="M6" s="148"/>
      <c r="N6" s="148"/>
      <c r="O6" s="148"/>
      <c r="P6" s="148"/>
      <c r="Q6" s="148"/>
    </row>
    <row r="7" spans="1:17" ht="14.25" customHeight="1">
      <c r="A7" s="148"/>
      <c r="B7" s="148"/>
      <c r="C7" s="147"/>
      <c r="D7" s="147"/>
      <c r="E7" s="147"/>
      <c r="F7" s="147"/>
      <c r="G7" s="147"/>
      <c r="H7" s="147"/>
      <c r="I7" s="148" t="s">
        <v>240</v>
      </c>
      <c r="J7" s="148"/>
      <c r="K7" s="148"/>
      <c r="L7" s="148"/>
      <c r="M7" s="148" t="s">
        <v>241</v>
      </c>
      <c r="N7" s="148"/>
      <c r="O7" s="148"/>
      <c r="P7" s="148"/>
      <c r="Q7" s="148"/>
    </row>
    <row r="8" spans="1:17" ht="12.75" customHeight="1">
      <c r="A8" s="148"/>
      <c r="B8" s="148"/>
      <c r="C8" s="147"/>
      <c r="D8" s="147"/>
      <c r="E8" s="147"/>
      <c r="F8" s="147"/>
      <c r="G8" s="147"/>
      <c r="H8" s="147"/>
      <c r="I8" s="147" t="s">
        <v>242</v>
      </c>
      <c r="J8" s="148" t="s">
        <v>243</v>
      </c>
      <c r="K8" s="148"/>
      <c r="L8" s="148"/>
      <c r="M8" s="147" t="s">
        <v>244</v>
      </c>
      <c r="N8" s="147" t="s">
        <v>243</v>
      </c>
      <c r="O8" s="147"/>
      <c r="P8" s="147"/>
      <c r="Q8" s="147"/>
    </row>
    <row r="9" spans="1:17" ht="48" customHeight="1">
      <c r="A9" s="148"/>
      <c r="B9" s="148"/>
      <c r="C9" s="147"/>
      <c r="D9" s="147"/>
      <c r="E9" s="147"/>
      <c r="F9" s="147"/>
      <c r="G9" s="147"/>
      <c r="H9" s="147"/>
      <c r="I9" s="147"/>
      <c r="J9" s="65" t="s">
        <v>245</v>
      </c>
      <c r="K9" s="65" t="s">
        <v>246</v>
      </c>
      <c r="L9" s="65" t="s">
        <v>247</v>
      </c>
      <c r="M9" s="147"/>
      <c r="N9" s="65" t="s">
        <v>248</v>
      </c>
      <c r="O9" s="65" t="s">
        <v>245</v>
      </c>
      <c r="P9" s="65" t="s">
        <v>246</v>
      </c>
      <c r="Q9" s="65" t="s">
        <v>249</v>
      </c>
    </row>
    <row r="10" spans="1:17" ht="7.5" customHeight="1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7" s="69" customFormat="1" ht="11.25">
      <c r="A11" s="67">
        <v>1</v>
      </c>
      <c r="B11" s="68" t="s">
        <v>250</v>
      </c>
      <c r="C11" s="146" t="s">
        <v>185</v>
      </c>
      <c r="D11" s="146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1.25">
      <c r="A12" s="142" t="s">
        <v>251</v>
      </c>
      <c r="B12" s="70" t="s">
        <v>252</v>
      </c>
      <c r="C12" s="143" t="s">
        <v>253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ht="11.25">
      <c r="A13" s="142"/>
      <c r="B13" s="70" t="s">
        <v>254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1.25">
      <c r="A14" s="142"/>
      <c r="B14" s="70" t="s">
        <v>255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 ht="11.25">
      <c r="A15" s="142"/>
      <c r="B15" s="70" t="s">
        <v>256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1.25">
      <c r="A16" s="142"/>
      <c r="B16" s="70" t="s">
        <v>257</v>
      </c>
      <c r="C16" s="70"/>
      <c r="D16" s="70" t="s">
        <v>258</v>
      </c>
      <c r="E16" s="71">
        <f aca="true" t="shared" si="0" ref="E16:Q16">SUM(E17:E20)</f>
        <v>1700300</v>
      </c>
      <c r="F16" s="71">
        <f t="shared" si="0"/>
        <v>639050</v>
      </c>
      <c r="G16" s="71">
        <f t="shared" si="0"/>
        <v>1061250</v>
      </c>
      <c r="H16" s="71">
        <f t="shared" si="0"/>
        <v>1700300</v>
      </c>
      <c r="I16" s="71">
        <f t="shared" si="0"/>
        <v>429050</v>
      </c>
      <c r="J16" s="71">
        <f t="shared" si="0"/>
        <v>353750</v>
      </c>
      <c r="K16" s="71">
        <f t="shared" si="0"/>
        <v>0</v>
      </c>
      <c r="L16" s="71">
        <f t="shared" si="0"/>
        <v>75300</v>
      </c>
      <c r="M16" s="71">
        <f t="shared" si="0"/>
        <v>1271250</v>
      </c>
      <c r="N16" s="71">
        <f t="shared" si="0"/>
        <v>1061250</v>
      </c>
      <c r="O16" s="71">
        <f t="shared" si="0"/>
        <v>0</v>
      </c>
      <c r="P16" s="71">
        <f t="shared" si="0"/>
        <v>0</v>
      </c>
      <c r="Q16" s="71">
        <f t="shared" si="0"/>
        <v>0</v>
      </c>
    </row>
    <row r="17" spans="1:17" ht="11.25">
      <c r="A17" s="142"/>
      <c r="B17" s="70" t="s">
        <v>259</v>
      </c>
      <c r="C17" s="72"/>
      <c r="D17" s="72"/>
      <c r="E17" s="71">
        <v>1490300</v>
      </c>
      <c r="F17" s="71">
        <v>429050</v>
      </c>
      <c r="G17" s="71">
        <v>1061250</v>
      </c>
      <c r="H17" s="73">
        <f>SUM(M17,I17)</f>
        <v>1490300</v>
      </c>
      <c r="I17" s="73">
        <f>SUM(J17:L17)</f>
        <v>429050</v>
      </c>
      <c r="J17" s="73">
        <v>353750</v>
      </c>
      <c r="K17" s="73">
        <v>0</v>
      </c>
      <c r="L17" s="73">
        <v>75300</v>
      </c>
      <c r="M17" s="73">
        <f>SUM(N17:Q17)</f>
        <v>1061250</v>
      </c>
      <c r="N17" s="73">
        <v>1061250</v>
      </c>
      <c r="O17" s="73"/>
      <c r="P17" s="73"/>
      <c r="Q17" s="73"/>
    </row>
    <row r="18" spans="1:17" ht="11.25">
      <c r="A18" s="142"/>
      <c r="B18" s="70" t="s">
        <v>152</v>
      </c>
      <c r="C18" s="72"/>
      <c r="D18" s="72"/>
      <c r="E18" s="71">
        <v>210000</v>
      </c>
      <c r="F18" s="71">
        <v>210000</v>
      </c>
      <c r="G18" s="71"/>
      <c r="H18" s="73">
        <f>SUM(M18,I18)</f>
        <v>210000</v>
      </c>
      <c r="I18" s="73">
        <f>SUM(J18:L18)</f>
        <v>0</v>
      </c>
      <c r="J18" s="73"/>
      <c r="K18" s="73"/>
      <c r="L18" s="73"/>
      <c r="M18" s="73">
        <v>210000</v>
      </c>
      <c r="N18" s="73"/>
      <c r="O18" s="73"/>
      <c r="P18" s="73"/>
      <c r="Q18" s="73"/>
    </row>
    <row r="19" spans="1:17" ht="11.25">
      <c r="A19" s="142"/>
      <c r="B19" s="70" t="s">
        <v>153</v>
      </c>
      <c r="C19" s="72"/>
      <c r="D19" s="72"/>
      <c r="E19" s="71"/>
      <c r="F19" s="71"/>
      <c r="G19" s="71"/>
      <c r="H19" s="73">
        <f>SUM(M19,I19)</f>
        <v>0</v>
      </c>
      <c r="I19" s="73">
        <f>SUM(J19:L19)</f>
        <v>0</v>
      </c>
      <c r="J19" s="73"/>
      <c r="K19" s="73"/>
      <c r="L19" s="73"/>
      <c r="M19" s="73">
        <f>SUM(N19:Q19)</f>
        <v>0</v>
      </c>
      <c r="N19" s="73"/>
      <c r="O19" s="73"/>
      <c r="P19" s="73"/>
      <c r="Q19" s="73"/>
    </row>
    <row r="20" spans="1:17" ht="11.25">
      <c r="A20" s="142"/>
      <c r="B20" s="70" t="s">
        <v>260</v>
      </c>
      <c r="C20" s="72"/>
      <c r="D20" s="72"/>
      <c r="E20" s="71"/>
      <c r="F20" s="71"/>
      <c r="G20" s="71"/>
      <c r="H20" s="73">
        <f>SUM(M20,I20)</f>
        <v>0</v>
      </c>
      <c r="I20" s="73">
        <f>SUM(J20:L20)</f>
        <v>0</v>
      </c>
      <c r="J20" s="73"/>
      <c r="K20" s="73"/>
      <c r="L20" s="73"/>
      <c r="M20" s="73">
        <f>SUM(N20:Q20)</f>
        <v>0</v>
      </c>
      <c r="N20" s="73"/>
      <c r="O20" s="73"/>
      <c r="P20" s="73"/>
      <c r="Q20" s="73"/>
    </row>
    <row r="21" spans="1:17" ht="11.25">
      <c r="A21" s="142" t="s">
        <v>251</v>
      </c>
      <c r="B21" s="70" t="s">
        <v>252</v>
      </c>
      <c r="C21" s="143" t="s">
        <v>261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ht="11.25">
      <c r="A22" s="142"/>
      <c r="B22" s="70" t="s">
        <v>254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17" ht="11.25">
      <c r="A23" s="142"/>
      <c r="B23" s="70" t="s">
        <v>255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11.25">
      <c r="A24" s="142"/>
      <c r="B24" s="70" t="s">
        <v>256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11.25">
      <c r="A25" s="142"/>
      <c r="B25" s="70" t="s">
        <v>257</v>
      </c>
      <c r="C25" s="70"/>
      <c r="D25" s="70" t="s">
        <v>262</v>
      </c>
      <c r="E25" s="71">
        <v>100000</v>
      </c>
      <c r="F25" s="71">
        <v>25000</v>
      </c>
      <c r="G25" s="71">
        <v>75000</v>
      </c>
      <c r="H25" s="71">
        <f aca="true" t="shared" si="1" ref="H25:Q25">SUM(H26:H29)</f>
        <v>100000</v>
      </c>
      <c r="I25" s="71">
        <f t="shared" si="1"/>
        <v>25000</v>
      </c>
      <c r="J25" s="71">
        <f t="shared" si="1"/>
        <v>0</v>
      </c>
      <c r="K25" s="71">
        <f t="shared" si="1"/>
        <v>0</v>
      </c>
      <c r="L25" s="71">
        <f t="shared" si="1"/>
        <v>25000</v>
      </c>
      <c r="M25" s="71">
        <f t="shared" si="1"/>
        <v>75000</v>
      </c>
      <c r="N25" s="71">
        <f t="shared" si="1"/>
        <v>75000</v>
      </c>
      <c r="O25" s="71">
        <f t="shared" si="1"/>
        <v>0</v>
      </c>
      <c r="P25" s="71">
        <f t="shared" si="1"/>
        <v>0</v>
      </c>
      <c r="Q25" s="71">
        <f t="shared" si="1"/>
        <v>0</v>
      </c>
    </row>
    <row r="26" spans="1:17" ht="11.25">
      <c r="A26" s="142"/>
      <c r="B26" s="70" t="s">
        <v>259</v>
      </c>
      <c r="C26" s="72"/>
      <c r="D26" s="72"/>
      <c r="E26" s="71">
        <v>100000</v>
      </c>
      <c r="F26" s="71">
        <v>25000</v>
      </c>
      <c r="G26" s="71">
        <v>75000</v>
      </c>
      <c r="H26" s="73">
        <f>SUM(M26,I26)</f>
        <v>100000</v>
      </c>
      <c r="I26" s="73">
        <f>SUM(J26:L26)</f>
        <v>25000</v>
      </c>
      <c r="J26" s="73">
        <v>0</v>
      </c>
      <c r="K26" s="73">
        <v>0</v>
      </c>
      <c r="L26" s="73">
        <v>25000</v>
      </c>
      <c r="M26" s="73">
        <f>SUM(N26:Q26)</f>
        <v>75000</v>
      </c>
      <c r="N26" s="73">
        <v>75000</v>
      </c>
      <c r="O26" s="73"/>
      <c r="P26" s="73"/>
      <c r="Q26" s="73"/>
    </row>
    <row r="27" spans="1:17" ht="11.25">
      <c r="A27" s="142"/>
      <c r="B27" s="70" t="s">
        <v>152</v>
      </c>
      <c r="C27" s="72"/>
      <c r="D27" s="72"/>
      <c r="E27" s="71"/>
      <c r="F27" s="71"/>
      <c r="G27" s="71"/>
      <c r="H27" s="73">
        <f>SUM(M27,I27)</f>
        <v>0</v>
      </c>
      <c r="I27" s="73">
        <f>SUM(J27:L27)</f>
        <v>0</v>
      </c>
      <c r="J27" s="73"/>
      <c r="K27" s="73"/>
      <c r="L27" s="73"/>
      <c r="M27" s="73"/>
      <c r="N27" s="73"/>
      <c r="O27" s="73"/>
      <c r="P27" s="73"/>
      <c r="Q27" s="73"/>
    </row>
    <row r="28" spans="1:17" ht="11.25">
      <c r="A28" s="142"/>
      <c r="B28" s="70" t="s">
        <v>153</v>
      </c>
      <c r="C28" s="72"/>
      <c r="D28" s="72"/>
      <c r="E28" s="71"/>
      <c r="F28" s="71"/>
      <c r="G28" s="71"/>
      <c r="H28" s="73">
        <f>SUM(M28,I28)</f>
        <v>0</v>
      </c>
      <c r="I28" s="73">
        <f>SUM(J28:L28)</f>
        <v>0</v>
      </c>
      <c r="J28" s="73"/>
      <c r="K28" s="73"/>
      <c r="L28" s="73"/>
      <c r="M28" s="73">
        <f>SUM(N28:Q28)</f>
        <v>0</v>
      </c>
      <c r="N28" s="73"/>
      <c r="O28" s="73"/>
      <c r="P28" s="73"/>
      <c r="Q28" s="73"/>
    </row>
    <row r="29" spans="1:17" ht="11.25">
      <c r="A29" s="142"/>
      <c r="B29" s="70" t="s">
        <v>260</v>
      </c>
      <c r="C29" s="72"/>
      <c r="D29" s="72"/>
      <c r="E29" s="71"/>
      <c r="F29" s="71"/>
      <c r="G29" s="71"/>
      <c r="H29" s="73">
        <f>SUM(M29,I29)</f>
        <v>0</v>
      </c>
      <c r="I29" s="73">
        <f>SUM(J29:L29)</f>
        <v>0</v>
      </c>
      <c r="J29" s="73"/>
      <c r="K29" s="73"/>
      <c r="L29" s="73"/>
      <c r="M29" s="73">
        <f>SUM(N29:Q29)</f>
        <v>0</v>
      </c>
      <c r="N29" s="73"/>
      <c r="O29" s="73"/>
      <c r="P29" s="73"/>
      <c r="Q29" s="73"/>
    </row>
    <row r="30" spans="1:17" ht="11.25">
      <c r="A30" s="142" t="s">
        <v>263</v>
      </c>
      <c r="B30" s="70" t="s">
        <v>252</v>
      </c>
      <c r="C30" s="143" t="s">
        <v>264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11.25">
      <c r="A31" s="142"/>
      <c r="B31" s="70" t="s">
        <v>254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11.25">
      <c r="A32" s="142"/>
      <c r="B32" s="70" t="s">
        <v>255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11.25">
      <c r="A33" s="142"/>
      <c r="B33" s="70" t="s">
        <v>256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ht="11.25">
      <c r="A34" s="142"/>
      <c r="B34" s="70" t="s">
        <v>257</v>
      </c>
      <c r="C34" s="70"/>
      <c r="D34" s="70" t="s">
        <v>265</v>
      </c>
      <c r="E34" s="71">
        <f aca="true" t="shared" si="2" ref="E34:Q34">SUM(E35:E38)</f>
        <v>1900000</v>
      </c>
      <c r="F34" s="71">
        <f t="shared" si="2"/>
        <v>804500</v>
      </c>
      <c r="G34" s="71">
        <f t="shared" si="2"/>
        <v>1035500</v>
      </c>
      <c r="H34" s="71">
        <f t="shared" si="2"/>
        <v>1840000</v>
      </c>
      <c r="I34" s="71">
        <f t="shared" si="2"/>
        <v>804500</v>
      </c>
      <c r="J34" s="71">
        <f t="shared" si="2"/>
        <v>614500</v>
      </c>
      <c r="K34" s="71">
        <f t="shared" si="2"/>
        <v>0</v>
      </c>
      <c r="L34" s="71">
        <f t="shared" si="2"/>
        <v>190000</v>
      </c>
      <c r="M34" s="71">
        <f t="shared" si="2"/>
        <v>1035500</v>
      </c>
      <c r="N34" s="71">
        <f t="shared" si="2"/>
        <v>1035500</v>
      </c>
      <c r="O34" s="71">
        <f t="shared" si="2"/>
        <v>0</v>
      </c>
      <c r="P34" s="71">
        <f t="shared" si="2"/>
        <v>0</v>
      </c>
      <c r="Q34" s="71">
        <f t="shared" si="2"/>
        <v>0</v>
      </c>
    </row>
    <row r="35" spans="1:17" ht="11.25">
      <c r="A35" s="142"/>
      <c r="B35" s="70" t="s">
        <v>259</v>
      </c>
      <c r="C35" s="72"/>
      <c r="D35" s="72"/>
      <c r="E35" s="71">
        <v>1900000</v>
      </c>
      <c r="F35" s="71">
        <v>804500</v>
      </c>
      <c r="G35" s="71">
        <v>1035500</v>
      </c>
      <c r="H35" s="73">
        <f>SUM(M35,I35)</f>
        <v>1840000</v>
      </c>
      <c r="I35" s="73">
        <f>SUM(J35:L35)</f>
        <v>804500</v>
      </c>
      <c r="J35" s="73">
        <v>614500</v>
      </c>
      <c r="K35" s="73"/>
      <c r="L35" s="73">
        <v>190000</v>
      </c>
      <c r="M35" s="73">
        <f>SUM(N35:Q35)</f>
        <v>1035500</v>
      </c>
      <c r="N35" s="73">
        <v>1035500</v>
      </c>
      <c r="O35" s="73"/>
      <c r="P35" s="73"/>
      <c r="Q35" s="73"/>
    </row>
    <row r="36" spans="1:17" ht="11.25">
      <c r="A36" s="142"/>
      <c r="B36" s="70" t="s">
        <v>152</v>
      </c>
      <c r="C36" s="72"/>
      <c r="D36" s="72"/>
      <c r="E36" s="71"/>
      <c r="F36" s="71"/>
      <c r="G36" s="71"/>
      <c r="H36" s="73">
        <f>SUM(M36,I36)</f>
        <v>0</v>
      </c>
      <c r="I36" s="73">
        <f>SUM(J36:L36)</f>
        <v>0</v>
      </c>
      <c r="J36" s="73"/>
      <c r="K36" s="73"/>
      <c r="L36" s="73"/>
      <c r="M36" s="73">
        <f>SUM(N36:Q36)</f>
        <v>0</v>
      </c>
      <c r="N36" s="73"/>
      <c r="O36" s="73"/>
      <c r="P36" s="73"/>
      <c r="Q36" s="73"/>
    </row>
    <row r="37" spans="1:17" ht="11.25">
      <c r="A37" s="142"/>
      <c r="B37" s="70" t="s">
        <v>153</v>
      </c>
      <c r="C37" s="72"/>
      <c r="D37" s="72"/>
      <c r="E37" s="71"/>
      <c r="F37" s="71"/>
      <c r="G37" s="71"/>
      <c r="H37" s="73">
        <f>SUM(M37,I37)</f>
        <v>0</v>
      </c>
      <c r="I37" s="73">
        <f>SUM(J37:L37)</f>
        <v>0</v>
      </c>
      <c r="J37" s="73"/>
      <c r="K37" s="73"/>
      <c r="L37" s="73"/>
      <c r="M37" s="73">
        <f>SUM(N37:Q37)</f>
        <v>0</v>
      </c>
      <c r="N37" s="73"/>
      <c r="O37" s="73"/>
      <c r="P37" s="73"/>
      <c r="Q37" s="73"/>
    </row>
    <row r="38" spans="1:17" ht="11.25">
      <c r="A38" s="142"/>
      <c r="B38" s="70" t="s">
        <v>260</v>
      </c>
      <c r="C38" s="72"/>
      <c r="D38" s="72"/>
      <c r="E38" s="71"/>
      <c r="F38" s="71"/>
      <c r="G38" s="71"/>
      <c r="H38" s="73">
        <f>SUM(M38,I38)</f>
        <v>0</v>
      </c>
      <c r="I38" s="73">
        <f>SUM(J38:L38)</f>
        <v>0</v>
      </c>
      <c r="J38" s="73"/>
      <c r="K38" s="73"/>
      <c r="L38" s="73"/>
      <c r="M38" s="73">
        <f>SUM(N38:Q38)</f>
        <v>0</v>
      </c>
      <c r="N38" s="73"/>
      <c r="O38" s="73"/>
      <c r="P38" s="73"/>
      <c r="Q38" s="73"/>
    </row>
    <row r="39" spans="1:17" ht="11.25">
      <c r="A39" s="142" t="s">
        <v>266</v>
      </c>
      <c r="B39" s="70" t="s">
        <v>252</v>
      </c>
      <c r="C39" s="143" t="s">
        <v>267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17" ht="11.25">
      <c r="A40" s="142"/>
      <c r="B40" s="70" t="s">
        <v>254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11.25">
      <c r="A41" s="142"/>
      <c r="B41" s="70" t="s">
        <v>255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11.25">
      <c r="A42" s="142"/>
      <c r="B42" s="70" t="s">
        <v>256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11.25">
      <c r="A43" s="142"/>
      <c r="B43" s="70" t="s">
        <v>257</v>
      </c>
      <c r="C43" s="70"/>
      <c r="D43" s="70" t="s">
        <v>268</v>
      </c>
      <c r="E43" s="71">
        <f aca="true" t="shared" si="3" ref="E43:Q43">SUM(E44:E47)</f>
        <v>3880000</v>
      </c>
      <c r="F43" s="71">
        <f t="shared" si="3"/>
        <v>1369000</v>
      </c>
      <c r="G43" s="71">
        <f t="shared" si="3"/>
        <v>2561000</v>
      </c>
      <c r="H43" s="71">
        <f t="shared" si="3"/>
        <v>3830000</v>
      </c>
      <c r="I43" s="71">
        <f t="shared" si="3"/>
        <v>1269000</v>
      </c>
      <c r="J43" s="71">
        <f t="shared" si="3"/>
        <v>500000</v>
      </c>
      <c r="K43" s="71">
        <f t="shared" si="3"/>
        <v>0</v>
      </c>
      <c r="L43" s="71">
        <f t="shared" si="3"/>
        <v>769000</v>
      </c>
      <c r="M43" s="71">
        <f t="shared" si="3"/>
        <v>2561000</v>
      </c>
      <c r="N43" s="71">
        <f t="shared" si="3"/>
        <v>2561000</v>
      </c>
      <c r="O43" s="71">
        <f t="shared" si="3"/>
        <v>0</v>
      </c>
      <c r="P43" s="71">
        <f t="shared" si="3"/>
        <v>0</v>
      </c>
      <c r="Q43" s="71">
        <f t="shared" si="3"/>
        <v>0</v>
      </c>
    </row>
    <row r="44" spans="1:17" ht="11.25">
      <c r="A44" s="142"/>
      <c r="B44" s="70" t="s">
        <v>259</v>
      </c>
      <c r="C44" s="72"/>
      <c r="D44" s="72"/>
      <c r="E44" s="71">
        <v>3880000</v>
      </c>
      <c r="F44" s="71">
        <v>1369000</v>
      </c>
      <c r="G44" s="71">
        <v>2561000</v>
      </c>
      <c r="H44" s="73">
        <f>SUM(M44,I44)</f>
        <v>3830000</v>
      </c>
      <c r="I44" s="73">
        <f>SUM(J44:L44)</f>
        <v>1269000</v>
      </c>
      <c r="J44" s="73">
        <v>500000</v>
      </c>
      <c r="K44" s="73"/>
      <c r="L44" s="73">
        <v>769000</v>
      </c>
      <c r="M44" s="73">
        <f>SUM(N44:Q44)</f>
        <v>2561000</v>
      </c>
      <c r="N44" s="73">
        <v>2561000</v>
      </c>
      <c r="O44" s="73"/>
      <c r="P44" s="73"/>
      <c r="Q44" s="73"/>
    </row>
    <row r="45" spans="1:17" ht="11.25">
      <c r="A45" s="142"/>
      <c r="B45" s="70" t="s">
        <v>152</v>
      </c>
      <c r="C45" s="72"/>
      <c r="D45" s="72"/>
      <c r="E45" s="71"/>
      <c r="F45" s="71"/>
      <c r="G45" s="71"/>
      <c r="H45" s="73">
        <f>SUM(M45,I45)</f>
        <v>0</v>
      </c>
      <c r="I45" s="73">
        <f>SUM(J45:L45)</f>
        <v>0</v>
      </c>
      <c r="J45" s="73"/>
      <c r="K45" s="73"/>
      <c r="L45" s="73"/>
      <c r="M45" s="73">
        <f>SUM(N45:Q45)</f>
        <v>0</v>
      </c>
      <c r="N45" s="73">
        <v>0</v>
      </c>
      <c r="O45" s="73"/>
      <c r="P45" s="73"/>
      <c r="Q45" s="73"/>
    </row>
    <row r="46" spans="1:17" ht="11.25">
      <c r="A46" s="142"/>
      <c r="B46" s="70" t="s">
        <v>153</v>
      </c>
      <c r="C46" s="72"/>
      <c r="D46" s="72"/>
      <c r="E46" s="71"/>
      <c r="F46" s="71"/>
      <c r="G46" s="71"/>
      <c r="H46" s="73">
        <f>SUM(M46,I46)</f>
        <v>0</v>
      </c>
      <c r="I46" s="73">
        <f>SUM(J46:L46)</f>
        <v>0</v>
      </c>
      <c r="J46" s="73"/>
      <c r="K46" s="73"/>
      <c r="L46" s="73"/>
      <c r="M46" s="73">
        <f>SUM(N46:Q46)</f>
        <v>0</v>
      </c>
      <c r="N46" s="73"/>
      <c r="O46" s="73"/>
      <c r="P46" s="73"/>
      <c r="Q46" s="73"/>
    </row>
    <row r="47" spans="1:17" ht="11.25">
      <c r="A47" s="142"/>
      <c r="B47" s="70" t="s">
        <v>260</v>
      </c>
      <c r="C47" s="72"/>
      <c r="D47" s="72"/>
      <c r="E47" s="71"/>
      <c r="F47" s="71"/>
      <c r="G47" s="71"/>
      <c r="H47" s="73">
        <f>SUM(M47,I47)</f>
        <v>0</v>
      </c>
      <c r="I47" s="73">
        <f>SUM(J47:L47)</f>
        <v>0</v>
      </c>
      <c r="J47" s="73"/>
      <c r="K47" s="73"/>
      <c r="L47" s="73"/>
      <c r="M47" s="73">
        <f>SUM(N47:Q47)</f>
        <v>0</v>
      </c>
      <c r="N47" s="73"/>
      <c r="O47" s="73"/>
      <c r="P47" s="73"/>
      <c r="Q47" s="73"/>
    </row>
    <row r="48" spans="1:17" ht="78" customHeight="1">
      <c r="A48" s="74"/>
      <c r="B48" s="75"/>
      <c r="C48" s="76"/>
      <c r="D48" s="76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1.25">
      <c r="A49" s="144" t="s">
        <v>269</v>
      </c>
      <c r="B49" s="70" t="s">
        <v>252</v>
      </c>
      <c r="C49" s="143" t="s">
        <v>270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17" ht="11.25">
      <c r="A50" s="144"/>
      <c r="B50" s="70" t="s">
        <v>271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1:17" ht="11.25">
      <c r="A51" s="144"/>
      <c r="B51" s="70" t="s">
        <v>255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ht="11.25">
      <c r="A52" s="144"/>
      <c r="B52" s="70" t="s">
        <v>256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</row>
    <row r="53" spans="1:17" ht="11.25">
      <c r="A53" s="144"/>
      <c r="B53" s="70" t="s">
        <v>257</v>
      </c>
      <c r="C53" s="70"/>
      <c r="D53" s="70" t="s">
        <v>272</v>
      </c>
      <c r="E53" s="71">
        <v>2949500</v>
      </c>
      <c r="F53" s="71">
        <v>1037500</v>
      </c>
      <c r="G53" s="71">
        <f aca="true" t="shared" si="4" ref="G53:Q53">SUM(G54:G57)</f>
        <v>1912000</v>
      </c>
      <c r="H53" s="71">
        <f t="shared" si="4"/>
        <v>2926500</v>
      </c>
      <c r="I53" s="71">
        <f t="shared" si="4"/>
        <v>1014500</v>
      </c>
      <c r="J53" s="71">
        <f t="shared" si="4"/>
        <v>319500</v>
      </c>
      <c r="K53" s="71">
        <f t="shared" si="4"/>
        <v>0</v>
      </c>
      <c r="L53" s="71">
        <f t="shared" si="4"/>
        <v>695000</v>
      </c>
      <c r="M53" s="71">
        <f t="shared" si="4"/>
        <v>1912000</v>
      </c>
      <c r="N53" s="71">
        <f t="shared" si="4"/>
        <v>1912000</v>
      </c>
      <c r="O53" s="71">
        <f t="shared" si="4"/>
        <v>0</v>
      </c>
      <c r="P53" s="71">
        <f t="shared" si="4"/>
        <v>0</v>
      </c>
      <c r="Q53" s="71">
        <f t="shared" si="4"/>
        <v>0</v>
      </c>
    </row>
    <row r="54" spans="1:17" ht="11.25">
      <c r="A54" s="144"/>
      <c r="B54" s="70" t="s">
        <v>259</v>
      </c>
      <c r="C54" s="72"/>
      <c r="D54" s="72"/>
      <c r="E54" s="71">
        <v>157000</v>
      </c>
      <c r="F54" s="71">
        <v>157000</v>
      </c>
      <c r="G54" s="71"/>
      <c r="H54" s="73">
        <f>SUM(I54,M54)</f>
        <v>157000</v>
      </c>
      <c r="I54" s="73">
        <f>SUM(J54:L54)</f>
        <v>157000</v>
      </c>
      <c r="J54" s="73">
        <v>157000</v>
      </c>
      <c r="K54" s="73"/>
      <c r="L54" s="73"/>
      <c r="M54" s="73">
        <f>SUM(N54:Q54)</f>
        <v>0</v>
      </c>
      <c r="N54" s="73"/>
      <c r="O54" s="73"/>
      <c r="P54" s="73"/>
      <c r="Q54" s="73"/>
    </row>
    <row r="55" spans="1:17" ht="11.25">
      <c r="A55" s="144"/>
      <c r="B55" s="70" t="s">
        <v>152</v>
      </c>
      <c r="C55" s="72"/>
      <c r="D55" s="72"/>
      <c r="E55" s="71">
        <v>2769500</v>
      </c>
      <c r="F55" s="71">
        <v>857500</v>
      </c>
      <c r="G55" s="71">
        <v>1912000</v>
      </c>
      <c r="H55" s="73">
        <f>SUM(I55,M55)</f>
        <v>2769500</v>
      </c>
      <c r="I55" s="73">
        <f>SUM(J55:L55)</f>
        <v>857500</v>
      </c>
      <c r="J55" s="73">
        <v>162500</v>
      </c>
      <c r="K55" s="73"/>
      <c r="L55" s="73">
        <v>695000</v>
      </c>
      <c r="M55" s="73">
        <f>SUM(N55:Q55)</f>
        <v>1912000</v>
      </c>
      <c r="N55" s="73">
        <v>1912000</v>
      </c>
      <c r="O55" s="73">
        <v>0</v>
      </c>
      <c r="P55" s="73"/>
      <c r="Q55" s="73"/>
    </row>
    <row r="56" spans="1:17" ht="11.25">
      <c r="A56" s="144"/>
      <c r="B56" s="70" t="s">
        <v>153</v>
      </c>
      <c r="C56" s="72"/>
      <c r="D56" s="72"/>
      <c r="E56" s="71"/>
      <c r="F56" s="71"/>
      <c r="G56" s="71"/>
      <c r="H56" s="73">
        <f>SUM(I56,M56)</f>
        <v>0</v>
      </c>
      <c r="I56" s="73">
        <f>SUM(J56:L56)</f>
        <v>0</v>
      </c>
      <c r="J56" s="73"/>
      <c r="K56" s="73"/>
      <c r="L56" s="73"/>
      <c r="M56" s="73">
        <f>SUM(N56:Q56)</f>
        <v>0</v>
      </c>
      <c r="N56" s="73"/>
      <c r="O56" s="73"/>
      <c r="P56" s="73"/>
      <c r="Q56" s="73"/>
    </row>
    <row r="57" spans="1:17" ht="11.25">
      <c r="A57" s="144"/>
      <c r="B57" s="70" t="s">
        <v>260</v>
      </c>
      <c r="C57" s="72"/>
      <c r="D57" s="72"/>
      <c r="E57" s="71"/>
      <c r="F57" s="71"/>
      <c r="G57" s="71"/>
      <c r="H57" s="73">
        <f>SUM(I57,M57)</f>
        <v>0</v>
      </c>
      <c r="I57" s="73">
        <f>SUM(J57:L57)</f>
        <v>0</v>
      </c>
      <c r="J57" s="73"/>
      <c r="K57" s="73"/>
      <c r="L57" s="73"/>
      <c r="M57" s="73">
        <f>SUM(N57:Q57)</f>
        <v>0</v>
      </c>
      <c r="N57" s="73"/>
      <c r="O57" s="73"/>
      <c r="P57" s="73"/>
      <c r="Q57" s="73"/>
    </row>
    <row r="58" spans="1:17" s="69" customFormat="1" ht="15" customHeight="1">
      <c r="A58" s="145" t="s">
        <v>273</v>
      </c>
      <c r="B58" s="145"/>
      <c r="C58" s="145" t="s">
        <v>185</v>
      </c>
      <c r="D58" s="145"/>
      <c r="E58" s="80">
        <f aca="true" t="shared" si="5" ref="E58:Q58">SUM(E53,E43,E34,E16)</f>
        <v>10429800</v>
      </c>
      <c r="F58" s="80">
        <f t="shared" si="5"/>
        <v>3850050</v>
      </c>
      <c r="G58" s="80">
        <f t="shared" si="5"/>
        <v>6569750</v>
      </c>
      <c r="H58" s="80">
        <f t="shared" si="5"/>
        <v>10296800</v>
      </c>
      <c r="I58" s="80">
        <f t="shared" si="5"/>
        <v>3517050</v>
      </c>
      <c r="J58" s="80">
        <f t="shared" si="5"/>
        <v>1787750</v>
      </c>
      <c r="K58" s="80">
        <f t="shared" si="5"/>
        <v>0</v>
      </c>
      <c r="L58" s="80">
        <f t="shared" si="5"/>
        <v>1729300</v>
      </c>
      <c r="M58" s="80">
        <f t="shared" si="5"/>
        <v>6779750</v>
      </c>
      <c r="N58" s="80">
        <f t="shared" si="5"/>
        <v>6569750</v>
      </c>
      <c r="O58" s="80">
        <f t="shared" si="5"/>
        <v>0</v>
      </c>
      <c r="P58" s="80">
        <f t="shared" si="5"/>
        <v>0</v>
      </c>
      <c r="Q58" s="80">
        <f t="shared" si="5"/>
        <v>0</v>
      </c>
    </row>
    <row r="60" spans="1:10" ht="11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</row>
    <row r="61" spans="1:10" ht="11.25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11.25">
      <c r="A62" s="81"/>
      <c r="B62" s="81"/>
      <c r="C62" s="81"/>
      <c r="D62" s="81"/>
      <c r="E62" s="81"/>
      <c r="F62" s="81"/>
      <c r="G62" s="81"/>
      <c r="H62" s="81"/>
      <c r="I62" s="81"/>
      <c r="J62" s="81"/>
    </row>
  </sheetData>
  <sheetProtection/>
  <mergeCells count="34">
    <mergeCell ref="H4:Q4"/>
    <mergeCell ref="F5:F9"/>
    <mergeCell ref="M8:M9"/>
    <mergeCell ref="N8:Q8"/>
    <mergeCell ref="P1:Q1"/>
    <mergeCell ref="A2:Q2"/>
    <mergeCell ref="A4:A9"/>
    <mergeCell ref="B4:B9"/>
    <mergeCell ref="C4:C9"/>
    <mergeCell ref="D4:D9"/>
    <mergeCell ref="E4:E9"/>
    <mergeCell ref="F4:G4"/>
    <mergeCell ref="A30:A38"/>
    <mergeCell ref="C30:Q33"/>
    <mergeCell ref="G5:G9"/>
    <mergeCell ref="H5:Q5"/>
    <mergeCell ref="H6:H9"/>
    <mergeCell ref="I6:Q6"/>
    <mergeCell ref="I7:L7"/>
    <mergeCell ref="M7:Q7"/>
    <mergeCell ref="I8:I9"/>
    <mergeCell ref="J8:L8"/>
    <mergeCell ref="C11:D11"/>
    <mergeCell ref="A12:A20"/>
    <mergeCell ref="C12:Q15"/>
    <mergeCell ref="A21:A29"/>
    <mergeCell ref="C21:Q24"/>
    <mergeCell ref="A60:J60"/>
    <mergeCell ref="A39:A47"/>
    <mergeCell ref="C39:Q42"/>
    <mergeCell ref="A49:A57"/>
    <mergeCell ref="C49:Q52"/>
    <mergeCell ref="A58:B58"/>
    <mergeCell ref="C58:D5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4.75390625" style="49" customWidth="1"/>
    <col min="2" max="2" width="40.125" style="49" customWidth="1"/>
    <col min="3" max="3" width="14.00390625" style="49" customWidth="1"/>
    <col min="4" max="4" width="17.125" style="49" customWidth="1"/>
    <col min="5" max="16384" width="9.125" style="49" customWidth="1"/>
  </cols>
  <sheetData>
    <row r="1" ht="12.75">
      <c r="D1" s="82" t="s">
        <v>274</v>
      </c>
    </row>
    <row r="2" spans="3:4" ht="12.75">
      <c r="C2" s="140" t="s">
        <v>275</v>
      </c>
      <c r="D2" s="140"/>
    </row>
    <row r="3" spans="3:4" ht="12.75">
      <c r="C3" s="137" t="s">
        <v>276</v>
      </c>
      <c r="D3" s="137"/>
    </row>
    <row r="4" spans="3:4" ht="12.75">
      <c r="C4" s="137"/>
      <c r="D4" s="137"/>
    </row>
    <row r="5" spans="1:4" ht="15" customHeight="1">
      <c r="A5" s="152" t="s">
        <v>277</v>
      </c>
      <c r="B5" s="152"/>
      <c r="C5" s="152"/>
      <c r="D5" s="152"/>
    </row>
    <row r="6" ht="6.75" customHeight="1">
      <c r="A6" s="83"/>
    </row>
    <row r="7" ht="12.75">
      <c r="D7" s="84" t="s">
        <v>142</v>
      </c>
    </row>
    <row r="8" spans="1:4" ht="15" customHeight="1">
      <c r="A8" s="138" t="s">
        <v>3</v>
      </c>
      <c r="B8" s="138" t="s">
        <v>278</v>
      </c>
      <c r="C8" s="136" t="s">
        <v>279</v>
      </c>
      <c r="D8" s="136" t="s">
        <v>280</v>
      </c>
    </row>
    <row r="9" spans="1:4" ht="15" customHeight="1">
      <c r="A9" s="138"/>
      <c r="B9" s="138"/>
      <c r="C9" s="138"/>
      <c r="D9" s="136"/>
    </row>
    <row r="10" spans="1:4" ht="15.75" customHeight="1">
      <c r="A10" s="138"/>
      <c r="B10" s="138"/>
      <c r="C10" s="138"/>
      <c r="D10" s="136"/>
    </row>
    <row r="11" spans="1:4" s="86" customFormat="1" ht="6.75" customHeight="1">
      <c r="A11" s="85">
        <v>1</v>
      </c>
      <c r="B11" s="85">
        <v>2</v>
      </c>
      <c r="C11" s="85">
        <v>3</v>
      </c>
      <c r="D11" s="85">
        <v>4</v>
      </c>
    </row>
    <row r="12" spans="1:4" ht="18.75" customHeight="1">
      <c r="A12" s="151" t="s">
        <v>281</v>
      </c>
      <c r="B12" s="151"/>
      <c r="C12" s="54"/>
      <c r="D12" s="57">
        <v>8519000</v>
      </c>
    </row>
    <row r="13" spans="1:4" ht="18.75" customHeight="1">
      <c r="A13" s="87" t="s">
        <v>158</v>
      </c>
      <c r="B13" s="88" t="s">
        <v>282</v>
      </c>
      <c r="C13" s="87" t="s">
        <v>283</v>
      </c>
      <c r="D13" s="89">
        <v>7943000</v>
      </c>
    </row>
    <row r="14" spans="1:4" ht="18.75" customHeight="1">
      <c r="A14" s="90" t="s">
        <v>162</v>
      </c>
      <c r="B14" s="91" t="s">
        <v>284</v>
      </c>
      <c r="C14" s="90" t="s">
        <v>283</v>
      </c>
      <c r="D14" s="92">
        <v>576000</v>
      </c>
    </row>
    <row r="15" spans="1:4" ht="25.5">
      <c r="A15" s="90" t="s">
        <v>285</v>
      </c>
      <c r="B15" s="93" t="s">
        <v>286</v>
      </c>
      <c r="C15" s="90" t="s">
        <v>287</v>
      </c>
      <c r="D15" s="92"/>
    </row>
    <row r="16" spans="1:4" ht="18.75" customHeight="1">
      <c r="A16" s="90" t="s">
        <v>288</v>
      </c>
      <c r="B16" s="91" t="s">
        <v>289</v>
      </c>
      <c r="C16" s="90" t="s">
        <v>290</v>
      </c>
      <c r="D16" s="92">
        <v>0</v>
      </c>
    </row>
    <row r="17" spans="1:4" ht="18.75" customHeight="1">
      <c r="A17" s="90" t="s">
        <v>291</v>
      </c>
      <c r="B17" s="91" t="s">
        <v>292</v>
      </c>
      <c r="C17" s="90" t="s">
        <v>293</v>
      </c>
      <c r="D17" s="92">
        <v>0</v>
      </c>
    </row>
    <row r="18" spans="1:4" ht="18.75" customHeight="1">
      <c r="A18" s="90" t="s">
        <v>294</v>
      </c>
      <c r="B18" s="91" t="s">
        <v>295</v>
      </c>
      <c r="C18" s="90" t="s">
        <v>296</v>
      </c>
      <c r="D18" s="92">
        <v>0</v>
      </c>
    </row>
    <row r="19" spans="1:4" ht="18.75" customHeight="1">
      <c r="A19" s="90" t="s">
        <v>297</v>
      </c>
      <c r="B19" s="91" t="s">
        <v>298</v>
      </c>
      <c r="C19" s="90" t="s">
        <v>299</v>
      </c>
      <c r="D19" s="92"/>
    </row>
    <row r="20" spans="1:4" ht="18.75" customHeight="1">
      <c r="A20" s="90" t="s">
        <v>300</v>
      </c>
      <c r="B20" s="94" t="s">
        <v>301</v>
      </c>
      <c r="C20" s="95" t="s">
        <v>302</v>
      </c>
      <c r="D20" s="96">
        <v>0</v>
      </c>
    </row>
    <row r="21" spans="1:4" ht="18.75" customHeight="1">
      <c r="A21" s="151" t="s">
        <v>303</v>
      </c>
      <c r="B21" s="151"/>
      <c r="C21" s="54"/>
      <c r="D21" s="57">
        <f>SUM(D22:D28)</f>
        <v>2017709</v>
      </c>
    </row>
    <row r="22" spans="1:4" ht="18.75" customHeight="1">
      <c r="A22" s="87" t="s">
        <v>158</v>
      </c>
      <c r="B22" s="88" t="s">
        <v>304</v>
      </c>
      <c r="C22" s="87" t="s">
        <v>305</v>
      </c>
      <c r="D22" s="89">
        <v>1578048</v>
      </c>
    </row>
    <row r="23" spans="1:4" ht="18.75" customHeight="1">
      <c r="A23" s="90" t="s">
        <v>162</v>
      </c>
      <c r="B23" s="91" t="s">
        <v>306</v>
      </c>
      <c r="C23" s="90" t="s">
        <v>305</v>
      </c>
      <c r="D23" s="92">
        <v>189661</v>
      </c>
    </row>
    <row r="24" spans="1:4" ht="38.25">
      <c r="A24" s="90" t="s">
        <v>285</v>
      </c>
      <c r="B24" s="93" t="s">
        <v>307</v>
      </c>
      <c r="C24" s="90" t="s">
        <v>308</v>
      </c>
      <c r="D24" s="92"/>
    </row>
    <row r="25" spans="1:4" ht="18.75" customHeight="1">
      <c r="A25" s="90" t="s">
        <v>288</v>
      </c>
      <c r="B25" s="91" t="s">
        <v>309</v>
      </c>
      <c r="C25" s="90" t="s">
        <v>310</v>
      </c>
      <c r="D25" s="92"/>
    </row>
    <row r="26" spans="1:4" ht="18.75" customHeight="1">
      <c r="A26" s="90" t="s">
        <v>291</v>
      </c>
      <c r="B26" s="91" t="s">
        <v>311</v>
      </c>
      <c r="C26" s="90" t="s">
        <v>312</v>
      </c>
      <c r="D26" s="92"/>
    </row>
    <row r="27" spans="1:4" ht="18.75" customHeight="1">
      <c r="A27" s="90" t="s">
        <v>294</v>
      </c>
      <c r="B27" s="91" t="s">
        <v>313</v>
      </c>
      <c r="C27" s="90" t="s">
        <v>314</v>
      </c>
      <c r="D27" s="92">
        <v>250000</v>
      </c>
    </row>
    <row r="28" spans="1:4" ht="18.75" customHeight="1">
      <c r="A28" s="95" t="s">
        <v>297</v>
      </c>
      <c r="B28" s="94" t="s">
        <v>315</v>
      </c>
      <c r="C28" s="95" t="s">
        <v>316</v>
      </c>
      <c r="D28" s="96"/>
    </row>
    <row r="29" spans="1:4" ht="7.5" customHeight="1">
      <c r="A29" s="61"/>
      <c r="B29" s="97"/>
      <c r="C29" s="97"/>
      <c r="D29" s="97"/>
    </row>
    <row r="30" spans="1:4" ht="12.75">
      <c r="A30" s="98"/>
      <c r="B30" s="99"/>
      <c r="C30" s="99"/>
      <c r="D30" s="99"/>
    </row>
    <row r="31" ht="15.75">
      <c r="B31" s="100" t="s">
        <v>317</v>
      </c>
    </row>
    <row r="32" ht="15.75">
      <c r="B32" s="100" t="s">
        <v>318</v>
      </c>
    </row>
    <row r="33" ht="15.75">
      <c r="B33" s="100" t="s">
        <v>319</v>
      </c>
    </row>
  </sheetData>
  <sheetProtection/>
  <mergeCells count="10">
    <mergeCell ref="A12:B12"/>
    <mergeCell ref="A21:B21"/>
    <mergeCell ref="C2:D2"/>
    <mergeCell ref="C3:D3"/>
    <mergeCell ref="C4:D4"/>
    <mergeCell ref="A5:D5"/>
    <mergeCell ref="A8:A10"/>
    <mergeCell ref="B8:B10"/>
    <mergeCell ref="C8:C10"/>
    <mergeCell ref="D8:D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23">
      <selection activeCell="B1" sqref="B1"/>
    </sheetView>
  </sheetViews>
  <sheetFormatPr defaultColWidth="9.00390625" defaultRowHeight="12.75"/>
  <cols>
    <col min="1" max="1" width="13.75390625" style="0" customWidth="1"/>
    <col min="2" max="2" width="6.625" style="0" customWidth="1"/>
    <col min="3" max="3" width="35.75390625" style="0" customWidth="1"/>
    <col min="4" max="4" width="12.875" style="0" customWidth="1"/>
  </cols>
  <sheetData>
    <row r="1" ht="12.75">
      <c r="D1" t="s">
        <v>320</v>
      </c>
    </row>
    <row r="2" spans="3:4" ht="12.75">
      <c r="C2" t="s">
        <v>321</v>
      </c>
      <c r="D2" t="s">
        <v>322</v>
      </c>
    </row>
    <row r="3" ht="12.75">
      <c r="C3" t="s">
        <v>323</v>
      </c>
    </row>
    <row r="5" spans="2:4" ht="79.5" customHeight="1">
      <c r="B5" s="153" t="s">
        <v>324</v>
      </c>
      <c r="C5" s="153"/>
      <c r="D5" s="153"/>
    </row>
    <row r="6" ht="12.75">
      <c r="D6" s="2" t="s">
        <v>2</v>
      </c>
    </row>
    <row r="7" spans="2:4" s="101" customFormat="1" ht="25.5">
      <c r="B7" s="31" t="s">
        <v>52</v>
      </c>
      <c r="C7" s="31" t="s">
        <v>325</v>
      </c>
      <c r="D7" s="29" t="s">
        <v>326</v>
      </c>
    </row>
    <row r="8" spans="2:4" ht="12.75">
      <c r="B8" s="102" t="s">
        <v>6</v>
      </c>
      <c r="C8" s="30" t="s">
        <v>74</v>
      </c>
      <c r="D8" s="103">
        <f>SUM(D9)</f>
        <v>108275</v>
      </c>
    </row>
    <row r="9" spans="2:4" ht="12.75">
      <c r="B9" s="102"/>
      <c r="C9" s="41" t="s">
        <v>75</v>
      </c>
      <c r="D9" s="104">
        <f>SUM(D10)</f>
        <v>108275</v>
      </c>
    </row>
    <row r="10" spans="2:4" ht="61.5" customHeight="1">
      <c r="B10" s="102"/>
      <c r="C10" s="23" t="s">
        <v>76</v>
      </c>
      <c r="D10" s="20">
        <v>108275</v>
      </c>
    </row>
    <row r="11" spans="2:4" ht="38.25">
      <c r="B11" s="102" t="s">
        <v>34</v>
      </c>
      <c r="C11" s="30" t="s">
        <v>80</v>
      </c>
      <c r="D11" s="103">
        <f>SUM(D12)</f>
        <v>3472</v>
      </c>
    </row>
    <row r="12" spans="2:4" ht="38.25">
      <c r="B12" s="102"/>
      <c r="C12" s="41" t="s">
        <v>81</v>
      </c>
      <c r="D12" s="104">
        <f>SUM(D13)</f>
        <v>3472</v>
      </c>
    </row>
    <row r="13" spans="2:4" ht="63" customHeight="1">
      <c r="B13" s="102"/>
      <c r="C13" s="23" t="s">
        <v>76</v>
      </c>
      <c r="D13" s="20">
        <v>3472</v>
      </c>
    </row>
    <row r="14" spans="2:4" ht="37.5" customHeight="1">
      <c r="B14" s="102" t="s">
        <v>38</v>
      </c>
      <c r="C14" s="30" t="s">
        <v>83</v>
      </c>
      <c r="D14" s="103">
        <f>SUM(D15)</f>
        <v>700</v>
      </c>
    </row>
    <row r="15" spans="2:4" ht="27" customHeight="1">
      <c r="B15" s="102"/>
      <c r="C15" s="41" t="s">
        <v>84</v>
      </c>
      <c r="D15" s="104">
        <f>SUM(D16)</f>
        <v>700</v>
      </c>
    </row>
    <row r="16" spans="2:4" ht="63" customHeight="1">
      <c r="B16" s="102"/>
      <c r="C16" s="23" t="s">
        <v>76</v>
      </c>
      <c r="D16" s="20">
        <v>700</v>
      </c>
    </row>
    <row r="17" spans="2:4" ht="12.75">
      <c r="B17" s="102" t="s">
        <v>73</v>
      </c>
      <c r="C17" s="30" t="s">
        <v>122</v>
      </c>
      <c r="D17" s="103">
        <f>SUM(D18,D20,D22,D24,D26)</f>
        <v>5246900</v>
      </c>
    </row>
    <row r="18" spans="2:4" ht="12.75">
      <c r="B18" s="102"/>
      <c r="C18" s="41" t="s">
        <v>123</v>
      </c>
      <c r="D18" s="104">
        <f>SUM(D19)</f>
        <v>276000</v>
      </c>
    </row>
    <row r="19" spans="2:4" ht="64.5" customHeight="1">
      <c r="B19" s="102"/>
      <c r="C19" s="23" t="s">
        <v>76</v>
      </c>
      <c r="D19" s="20">
        <v>276000</v>
      </c>
    </row>
    <row r="20" spans="2:4" ht="53.25" customHeight="1">
      <c r="B20" s="102"/>
      <c r="C20" s="41" t="s">
        <v>124</v>
      </c>
      <c r="D20" s="104">
        <f>SUM(D21:D21)</f>
        <v>4600000</v>
      </c>
    </row>
    <row r="21" spans="2:4" ht="64.5" customHeight="1">
      <c r="B21" s="102"/>
      <c r="C21" s="23" t="s">
        <v>76</v>
      </c>
      <c r="D21" s="20">
        <v>4600000</v>
      </c>
    </row>
    <row r="22" spans="2:4" ht="54" customHeight="1">
      <c r="B22" s="102"/>
      <c r="C22" s="41" t="s">
        <v>126</v>
      </c>
      <c r="D22" s="104">
        <f>SUM(D23:D23)</f>
        <v>26000</v>
      </c>
    </row>
    <row r="23" spans="2:4" ht="61.5" customHeight="1">
      <c r="B23" s="102"/>
      <c r="C23" s="23" t="s">
        <v>76</v>
      </c>
      <c r="D23" s="20">
        <v>26000</v>
      </c>
    </row>
    <row r="24" spans="2:4" ht="38.25">
      <c r="B24" s="102"/>
      <c r="C24" s="41" t="s">
        <v>127</v>
      </c>
      <c r="D24" s="104">
        <f>SUM(D25:D25)</f>
        <v>227000</v>
      </c>
    </row>
    <row r="25" spans="2:4" ht="66.75" customHeight="1">
      <c r="B25" s="102"/>
      <c r="C25" s="23" t="s">
        <v>76</v>
      </c>
      <c r="D25" s="20">
        <v>227000</v>
      </c>
    </row>
    <row r="26" spans="2:4" ht="25.5">
      <c r="B26" s="102"/>
      <c r="C26" s="41" t="s">
        <v>130</v>
      </c>
      <c r="D26" s="104">
        <f>SUM(D27:D27)</f>
        <v>117900</v>
      </c>
    </row>
    <row r="27" spans="2:4" ht="67.5" customHeight="1">
      <c r="B27" s="102"/>
      <c r="C27" s="23" t="s">
        <v>76</v>
      </c>
      <c r="D27" s="20">
        <v>117900</v>
      </c>
    </row>
    <row r="28" spans="2:4" s="37" customFormat="1" ht="15.75">
      <c r="B28" s="105"/>
      <c r="C28" s="106" t="s">
        <v>43</v>
      </c>
      <c r="D28" s="107">
        <f>SUM(D14,D17,D11,D8)</f>
        <v>5359347</v>
      </c>
    </row>
    <row r="29" ht="12.75">
      <c r="B29" s="108"/>
    </row>
  </sheetData>
  <sheetProtection/>
  <mergeCells count="1"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73"/>
  <sheetViews>
    <sheetView zoomScalePageLayoutView="0" workbookViewId="0" topLeftCell="A24">
      <selection activeCell="B36" sqref="B36"/>
    </sheetView>
  </sheetViews>
  <sheetFormatPr defaultColWidth="9.00390625" defaultRowHeight="12.75"/>
  <cols>
    <col min="1" max="1" width="12.75390625" style="0" customWidth="1"/>
    <col min="2" max="2" width="5.00390625" style="0" customWidth="1"/>
    <col min="3" max="3" width="38.00390625" style="0" customWidth="1"/>
    <col min="4" max="4" width="13.25390625" style="109" customWidth="1"/>
  </cols>
  <sheetData>
    <row r="1" ht="12.75">
      <c r="D1" s="110" t="s">
        <v>327</v>
      </c>
    </row>
    <row r="2" spans="3:4" ht="12.75">
      <c r="C2" t="s">
        <v>328</v>
      </c>
      <c r="D2" s="110" t="s">
        <v>329</v>
      </c>
    </row>
    <row r="3" spans="3:4" ht="12.75">
      <c r="C3" t="s">
        <v>330</v>
      </c>
      <c r="D3" s="110"/>
    </row>
    <row r="4" ht="12.75">
      <c r="D4" s="110"/>
    </row>
    <row r="5" spans="2:4" ht="74.25" customHeight="1">
      <c r="B5" s="131" t="s">
        <v>331</v>
      </c>
      <c r="C5" s="131"/>
      <c r="D5" s="131"/>
    </row>
    <row r="6" spans="2:4" ht="12.75" customHeight="1">
      <c r="B6" s="3"/>
      <c r="C6" s="3"/>
      <c r="D6" s="110" t="s">
        <v>2</v>
      </c>
    </row>
    <row r="7" spans="2:4" ht="30.75" customHeight="1">
      <c r="B7" s="29" t="s">
        <v>52</v>
      </c>
      <c r="C7" s="29" t="s">
        <v>332</v>
      </c>
      <c r="D7" s="111" t="s">
        <v>333</v>
      </c>
    </row>
    <row r="8" spans="2:4" ht="12.75">
      <c r="B8" s="29" t="s">
        <v>6</v>
      </c>
      <c r="C8" s="30" t="str">
        <f>'[3]zał_nr2_1'!B75</f>
        <v>750 ADMINISTRACJA PUBLICZNA</v>
      </c>
      <c r="D8" s="112">
        <f>SUM(D9)</f>
        <v>108275</v>
      </c>
    </row>
    <row r="9" spans="2:4" ht="12.75">
      <c r="B9" s="113"/>
      <c r="C9" s="23" t="str">
        <f>'[3]zał_nr2_1'!B76</f>
        <v>75011 URZĘDY WOJEWÓDZKIE</v>
      </c>
      <c r="D9" s="114">
        <f>SUM(D10:D15)</f>
        <v>108275</v>
      </c>
    </row>
    <row r="10" spans="2:4" ht="12.75">
      <c r="B10" s="113"/>
      <c r="C10" s="23" t="str">
        <f>'[3]zał_nr2_1'!B77</f>
        <v>§ 4010 wynagrodzenia osobowe pracowników</v>
      </c>
      <c r="D10" s="20">
        <v>77998</v>
      </c>
    </row>
    <row r="11" spans="2:4" ht="12.75">
      <c r="B11" s="113"/>
      <c r="C11" s="23" t="str">
        <f>'[3]zał_nr2_1'!B78</f>
        <v>§ 4040 dodatkowe wynagrodzenie roczne</v>
      </c>
      <c r="D11" s="20">
        <v>6369</v>
      </c>
    </row>
    <row r="12" spans="2:4" ht="12.75">
      <c r="B12" s="113"/>
      <c r="C12" s="23" t="str">
        <f>'[3]zał_nr2_1'!B79</f>
        <v>§ 4110 składki na ubezpieczenia społeczne</v>
      </c>
      <c r="D12" s="20">
        <v>14524</v>
      </c>
    </row>
    <row r="13" spans="2:4" ht="12.75">
      <c r="B13" s="113"/>
      <c r="C13" s="23" t="str">
        <f>'[3]zał_nr2_1'!B80</f>
        <v>§ 4120 składki na Fundusz Pracy</v>
      </c>
      <c r="D13" s="20">
        <v>2067</v>
      </c>
    </row>
    <row r="14" spans="2:4" ht="12.75">
      <c r="B14" s="113"/>
      <c r="C14" s="23" t="str">
        <f>'[3]zał_nr2_1'!B81</f>
        <v>§ 4210 zakup materiałów i wyposażenia</v>
      </c>
      <c r="D14" s="20">
        <v>1995</v>
      </c>
    </row>
    <row r="15" spans="2:4" ht="25.5">
      <c r="B15" s="113"/>
      <c r="C15" s="23" t="str">
        <f>'[3]zał_nr2_1'!B82</f>
        <v>§ 4440 odpisy na zakładowy fundusz świadczeń socjalnych</v>
      </c>
      <c r="D15" s="20">
        <v>5322</v>
      </c>
    </row>
    <row r="16" spans="2:4" ht="51">
      <c r="B16" s="59" t="s">
        <v>34</v>
      </c>
      <c r="C16" s="30" t="str">
        <f>'[3]zał_nr2_1'!B122</f>
        <v>751 URZĘDY NACZELNYCH ORGANÓW WŁADZY PAŃSTWOWEJ, KONTROLI I OCHRONY PRAWA ORAZ SĄDOWNICTWA</v>
      </c>
      <c r="D16" s="112">
        <f>SUM(D17)</f>
        <v>3472</v>
      </c>
    </row>
    <row r="17" spans="2:4" ht="38.25">
      <c r="B17" s="113"/>
      <c r="C17" s="23" t="str">
        <f>'[3]zał_nr2_1'!B123</f>
        <v>75101 URZĘDY NACZELNYCH ORGANÓW WŁADZY PAŃSTWOWEJ, KONTROLI              I OCHRONY PRAWA</v>
      </c>
      <c r="D17" s="114">
        <f>SUM(D18:D21)</f>
        <v>3472</v>
      </c>
    </row>
    <row r="18" spans="2:4" ht="12.75">
      <c r="B18" s="113"/>
      <c r="C18" s="23" t="str">
        <f>'[3]zał_nr2_1'!B125</f>
        <v>§ 4110 składki na ubezpieczenia społeczne</v>
      </c>
      <c r="D18" s="20">
        <v>2370</v>
      </c>
    </row>
    <row r="19" spans="2:4" ht="12.75">
      <c r="B19" s="113"/>
      <c r="C19" s="23" t="str">
        <f>'[3]zał_nr2_1'!B126</f>
        <v>§ 4120 składki na Fundusz Pracy</v>
      </c>
      <c r="D19" s="20">
        <v>410</v>
      </c>
    </row>
    <row r="20" spans="2:4" ht="12.75">
      <c r="B20" s="113"/>
      <c r="C20" s="23" t="s">
        <v>334</v>
      </c>
      <c r="D20" s="20">
        <v>59</v>
      </c>
    </row>
    <row r="21" spans="2:4" ht="12.75">
      <c r="B21" s="113"/>
      <c r="C21" s="23" t="str">
        <f>'[3]zał_nr2_1'!B127</f>
        <v>§ 4210 zakup materiałów i wyposażenia</v>
      </c>
      <c r="D21" s="20">
        <v>633</v>
      </c>
    </row>
    <row r="22" spans="2:4" ht="16.5" customHeight="1">
      <c r="B22" s="59" t="s">
        <v>38</v>
      </c>
      <c r="C22" s="30" t="str">
        <f>'[3]zał_nr2_1'!B288</f>
        <v>852 POMOC SPOŁECZNA</v>
      </c>
      <c r="D22" s="112">
        <f>SUM(D23,D45,D62,D64,D66)</f>
        <v>6615200</v>
      </c>
    </row>
    <row r="23" spans="2:4" ht="12.75">
      <c r="B23" s="113"/>
      <c r="C23" s="23" t="str">
        <f>'[3]zał_nr2_1'!B289</f>
        <v>85203 OŚRODKI WSPARCIA -ŚDS</v>
      </c>
      <c r="D23" s="114">
        <f>SUM(D24:D44)</f>
        <v>269000</v>
      </c>
    </row>
    <row r="24" spans="2:4" ht="25.5">
      <c r="B24" s="113"/>
      <c r="C24" s="23" t="s">
        <v>335</v>
      </c>
      <c r="D24" s="20">
        <f>'[4]zał_2_1'!D342</f>
        <v>2000</v>
      </c>
    </row>
    <row r="25" spans="2:4" ht="12.75">
      <c r="B25" s="113"/>
      <c r="C25" s="23" t="str">
        <f>'[3]zał_nr2_1'!B291</f>
        <v>§ 4010 wynagrodzenia osobowe pracowników</v>
      </c>
      <c r="D25" s="20">
        <f>'[4]zał_2_1'!D343</f>
        <v>142330</v>
      </c>
    </row>
    <row r="26" spans="2:4" ht="12.75">
      <c r="B26" s="113"/>
      <c r="C26" s="23" t="str">
        <f>'[3]zał_nr2_1'!B292</f>
        <v>§ 4040 dodatkowe wynagrodzenie roczne</v>
      </c>
      <c r="D26" s="20">
        <f>'[4]zał_2_1'!D344</f>
        <v>11782</v>
      </c>
    </row>
    <row r="27" spans="2:4" ht="12.75">
      <c r="B27" s="113"/>
      <c r="C27" s="23" t="str">
        <f>'[3]zał_nr2_1'!B293</f>
        <v>§ 4110 składki na ubezpieczenia społeczne</v>
      </c>
      <c r="D27" s="20">
        <f>'[4]zał_2_1'!D345</f>
        <v>27324</v>
      </c>
    </row>
    <row r="28" spans="2:4" ht="12.75">
      <c r="B28" s="113"/>
      <c r="C28" s="23" t="str">
        <f>'[3]zał_nr2_1'!B294</f>
        <v>§ 4120 składki na Fundusz Pracy</v>
      </c>
      <c r="D28" s="20">
        <f>'[4]zał_2_1'!D346</f>
        <v>3775</v>
      </c>
    </row>
    <row r="29" spans="2:4" ht="12.75">
      <c r="B29" s="113"/>
      <c r="C29" s="23" t="s">
        <v>334</v>
      </c>
      <c r="D29" s="20">
        <f>'[4]zał_2_1'!D347</f>
        <v>5000</v>
      </c>
    </row>
    <row r="30" spans="2:4" ht="12.75">
      <c r="B30" s="113"/>
      <c r="C30" s="23" t="str">
        <f>'[3]zał_nr2_1'!B295</f>
        <v>§ 4210 zakup materiałów i wyposażenia</v>
      </c>
      <c r="D30" s="20">
        <f>'[4]zał_2_1'!D348</f>
        <v>16000</v>
      </c>
    </row>
    <row r="31" spans="2:4" ht="12.75">
      <c r="B31" s="113"/>
      <c r="C31" s="23" t="str">
        <f>'[3]zał_nr2_1'!B296</f>
        <v>§ 4220 zakup środków żywności</v>
      </c>
      <c r="D31" s="20">
        <f>'[4]zał_2_1'!D349</f>
        <v>2200</v>
      </c>
    </row>
    <row r="32" spans="2:4" ht="12.75">
      <c r="B32" s="113"/>
      <c r="C32" s="23" t="str">
        <f>'[3]zał_nr2_1'!B297</f>
        <v>§ 4230 zakup leków i materiałów medycznych</v>
      </c>
      <c r="D32" s="20">
        <f>'[4]zał_2_1'!D350</f>
        <v>100</v>
      </c>
    </row>
    <row r="33" spans="2:4" ht="12.75">
      <c r="B33" s="113"/>
      <c r="C33" s="23" t="str">
        <f>'[3]zał_nr2_1'!B298</f>
        <v>§ 4260 zakup energii</v>
      </c>
      <c r="D33" s="20">
        <f>'[4]zał_2_1'!D351</f>
        <v>20500</v>
      </c>
    </row>
    <row r="34" spans="2:4" ht="12.75">
      <c r="B34" s="113"/>
      <c r="C34" s="23" t="str">
        <f>'[3]zał_nr2_1'!B299</f>
        <v>§ 4270 zakup usług remontowych</v>
      </c>
      <c r="D34" s="20">
        <f>'[4]zał_2_1'!D352</f>
        <v>1500</v>
      </c>
    </row>
    <row r="35" spans="2:4" ht="12.75">
      <c r="B35" s="113"/>
      <c r="C35" s="23" t="str">
        <f>'[3]zał_nr2_1'!B300</f>
        <v>§ 4280 zakup usług zdrowotnych</v>
      </c>
      <c r="D35" s="20">
        <f>'[4]zał_2_1'!D353</f>
        <v>400</v>
      </c>
    </row>
    <row r="36" spans="2:4" ht="12.75">
      <c r="B36" s="113"/>
      <c r="C36" s="23" t="str">
        <f>'[3]zał_nr2_1'!B301</f>
        <v>§ 4300  zakup usług pozostałych</v>
      </c>
      <c r="D36" s="20">
        <f>'[4]zał_2_1'!D354</f>
        <v>18254</v>
      </c>
    </row>
    <row r="37" spans="2:4" ht="12.75">
      <c r="B37" s="113"/>
      <c r="C37" s="23" t="s">
        <v>336</v>
      </c>
      <c r="D37" s="20">
        <f>'[4]zał_2_1'!D355</f>
        <v>850</v>
      </c>
    </row>
    <row r="38" spans="2:4" ht="25.5">
      <c r="B38" s="113"/>
      <c r="C38" s="23" t="s">
        <v>337</v>
      </c>
      <c r="D38" s="20">
        <f>'[4]zał_2_1'!D356</f>
        <v>200</v>
      </c>
    </row>
    <row r="39" spans="2:4" ht="25.5">
      <c r="B39" s="113"/>
      <c r="C39" s="23" t="s">
        <v>338</v>
      </c>
      <c r="D39" s="20">
        <f>'[4]zał_2_1'!D357</f>
        <v>4000</v>
      </c>
    </row>
    <row r="40" spans="2:4" ht="12.75">
      <c r="B40" s="113"/>
      <c r="C40" s="23" t="str">
        <f>'[3]zał_nr2_1'!B302</f>
        <v>§ 4410 podróże służbowe krajowe</v>
      </c>
      <c r="D40" s="20">
        <f>'[4]zał_2_1'!D358</f>
        <v>500</v>
      </c>
    </row>
    <row r="41" spans="2:4" ht="12.75">
      <c r="B41" s="113"/>
      <c r="C41" s="23" t="str">
        <f>'[3]zał_nr2_1'!B303</f>
        <v>§ 4430 różne opłaty i składki</v>
      </c>
      <c r="D41" s="20">
        <f>'[4]zał_2_1'!D359</f>
        <v>2400</v>
      </c>
    </row>
    <row r="42" spans="2:4" ht="25.5">
      <c r="B42" s="113"/>
      <c r="C42" s="23" t="str">
        <f>'[3]zał_nr2_1'!B304</f>
        <v>§ 4440 odpisy na zakładowy fundusz świadczeń socjalnych</v>
      </c>
      <c r="D42" s="20">
        <f>'[4]zał_2_1'!D360</f>
        <v>7085</v>
      </c>
    </row>
    <row r="43" spans="2:4" ht="25.5">
      <c r="B43" s="113"/>
      <c r="C43" s="23" t="s">
        <v>339</v>
      </c>
      <c r="D43" s="20">
        <f>'[4]zał_2_1'!D361</f>
        <v>2500</v>
      </c>
    </row>
    <row r="44" spans="2:4" ht="26.25" customHeight="1">
      <c r="B44" s="113"/>
      <c r="C44" s="23" t="s">
        <v>340</v>
      </c>
      <c r="D44" s="20">
        <f>'[4]zał_2_1'!D362</f>
        <v>300</v>
      </c>
    </row>
    <row r="45" spans="2:4" ht="55.5" customHeight="1">
      <c r="B45" s="113"/>
      <c r="C45" s="23" t="s">
        <v>341</v>
      </c>
      <c r="D45" s="114">
        <f>SUM(D46:D61)</f>
        <v>5985000</v>
      </c>
    </row>
    <row r="46" spans="2:4" ht="24" customHeight="1">
      <c r="B46" s="113"/>
      <c r="C46" s="23" t="s">
        <v>335</v>
      </c>
      <c r="D46" s="20">
        <f>'[4]zał_2_1'!D364</f>
        <v>1000</v>
      </c>
    </row>
    <row r="47" spans="2:4" ht="16.5" customHeight="1">
      <c r="B47" s="113"/>
      <c r="C47" s="23" t="str">
        <f>'[3]zał_nr2_1'!B307</f>
        <v>§ 3110 świadczenia społeczne</v>
      </c>
      <c r="D47" s="20">
        <f>'[4]zał_2_1'!D365</f>
        <v>5769656</v>
      </c>
    </row>
    <row r="48" spans="2:4" ht="17.25" customHeight="1">
      <c r="B48" s="113"/>
      <c r="C48" s="23" t="str">
        <f>'[3]zał_nr2_1'!B308</f>
        <v>§ 4010 wynagrodzenia osobowe pracowników</v>
      </c>
      <c r="D48" s="20">
        <f>'[4]zał_2_1'!D366</f>
        <v>90324</v>
      </c>
    </row>
    <row r="49" spans="2:4" ht="14.25" customHeight="1">
      <c r="B49" s="113"/>
      <c r="C49" s="23" t="str">
        <f>'[3]zał_nr2_1'!B309</f>
        <v>§ 4040 dodatkowe wynagrodzenie roczne</v>
      </c>
      <c r="D49" s="20">
        <f>'[4]zał_2_1'!D367</f>
        <v>8838</v>
      </c>
    </row>
    <row r="50" spans="2:4" ht="13.5" customHeight="1">
      <c r="B50" s="113"/>
      <c r="C50" s="23" t="str">
        <f>'[3]zał_nr2_1'!B310</f>
        <v>§ 4110 składki na ubezpieczenia społeczne</v>
      </c>
      <c r="D50" s="20">
        <f>'[4]zał_2_1'!D368</f>
        <v>67581</v>
      </c>
    </row>
    <row r="51" spans="2:4" ht="16.5" customHeight="1">
      <c r="B51" s="113"/>
      <c r="C51" s="23" t="str">
        <f>'[3]zał_nr2_1'!B313</f>
        <v>§ 4120 składki na Fundusz Pracy</v>
      </c>
      <c r="D51" s="20">
        <f>'[4]zał_2_1'!D369</f>
        <v>2365</v>
      </c>
    </row>
    <row r="52" spans="2:4" ht="16.5" customHeight="1">
      <c r="B52" s="113"/>
      <c r="C52" s="23" t="s">
        <v>334</v>
      </c>
      <c r="D52" s="20">
        <f>'[4]zał_2_1'!D370</f>
        <v>5000</v>
      </c>
    </row>
    <row r="53" spans="2:4" ht="15.75" customHeight="1">
      <c r="B53" s="113"/>
      <c r="C53" s="23" t="str">
        <f>'[3]zał_nr2_1'!B314</f>
        <v>§ 4210 zakup materiałów i wyposażenia</v>
      </c>
      <c r="D53" s="20">
        <f>'[4]zał_2_1'!D371</f>
        <v>10000</v>
      </c>
    </row>
    <row r="54" spans="2:4" ht="15.75" customHeight="1">
      <c r="B54" s="113"/>
      <c r="C54" s="23" t="s">
        <v>342</v>
      </c>
      <c r="D54" s="20">
        <f>'[4]zał_2_1'!D372</f>
        <v>2500</v>
      </c>
    </row>
    <row r="55" spans="2:4" ht="15.75" customHeight="1">
      <c r="B55" s="113"/>
      <c r="C55" s="23" t="str">
        <f>'[3]zał_nr2_1'!B316</f>
        <v>§ 4300 zakup usług pozostałych</v>
      </c>
      <c r="D55" s="20">
        <f>'[4]zał_2_1'!D373</f>
        <v>10500</v>
      </c>
    </row>
    <row r="56" spans="2:4" ht="28.5" customHeight="1">
      <c r="B56" s="113"/>
      <c r="C56" s="23" t="s">
        <v>338</v>
      </c>
      <c r="D56" s="20">
        <f>'[4]zał_2_1'!D374</f>
        <v>6000</v>
      </c>
    </row>
    <row r="57" spans="2:4" ht="15" customHeight="1">
      <c r="B57" s="113"/>
      <c r="C57" s="23" t="str">
        <f>'[3]zał_nr2_1'!B317</f>
        <v>§ 4410 podróże słuzbowe krajowe</v>
      </c>
      <c r="D57" s="20">
        <f>'[4]zał_2_1'!D375</f>
        <v>1000</v>
      </c>
    </row>
    <row r="58" spans="2:4" ht="25.5">
      <c r="B58" s="113"/>
      <c r="C58" s="23" t="str">
        <f>'[3]zał_nr2_1'!B318</f>
        <v>§ 4440 odpisy na zakładowy fundusz świadczeń socjalnych</v>
      </c>
      <c r="D58" s="20">
        <f>'[4]zał_2_1'!D376</f>
        <v>3936</v>
      </c>
    </row>
    <row r="59" spans="2:4" ht="25.5">
      <c r="B59" s="113"/>
      <c r="C59" s="23" t="s">
        <v>339</v>
      </c>
      <c r="D59" s="20">
        <f>'[4]zał_2_1'!D377</f>
        <v>1500</v>
      </c>
    </row>
    <row r="60" spans="2:4" ht="27" customHeight="1">
      <c r="B60" s="113"/>
      <c r="C60" s="23" t="s">
        <v>340</v>
      </c>
      <c r="D60" s="20">
        <f>'[4]zał_2_1'!D378</f>
        <v>2000</v>
      </c>
    </row>
    <row r="61" spans="2:4" ht="25.5">
      <c r="B61" s="113"/>
      <c r="C61" s="23" t="s">
        <v>343</v>
      </c>
      <c r="D61" s="20">
        <f>'[4]zał_2_1'!D379</f>
        <v>2800</v>
      </c>
    </row>
    <row r="62" spans="2:4" ht="63.75">
      <c r="B62" s="113"/>
      <c r="C62" s="23" t="str">
        <f>'[3]zał_nr2_1'!B320</f>
        <v>85213 SKŁADKI NA UBEZPIECZENIA ZDROWOTNE OPŁACANE ZA OSOBY POBIERAJĄCE NIEKTÓRE ŚWIADCZENIA Z POMOCY SPOŁECZNEJ ORAZ NIEKTÓRE ŚWIADCZENIA RODZINNE</v>
      </c>
      <c r="D62" s="114">
        <f>SUM(D63)</f>
        <v>25000</v>
      </c>
    </row>
    <row r="63" spans="2:4" ht="12.75">
      <c r="B63" s="113"/>
      <c r="C63" s="23" t="str">
        <f>'[3]zał_nr2_1'!B321</f>
        <v>§ 4130 składki na ubezpieczenia zdrowotne</v>
      </c>
      <c r="D63" s="20">
        <f>'[4]zał_2_1'!D381</f>
        <v>25000</v>
      </c>
    </row>
    <row r="64" spans="2:4" ht="38.25">
      <c r="B64" s="113"/>
      <c r="C64" s="23" t="s">
        <v>344</v>
      </c>
      <c r="D64" s="114">
        <f>SUM(D65:D65)</f>
        <v>221000</v>
      </c>
    </row>
    <row r="65" spans="2:4" ht="12.75">
      <c r="B65" s="113"/>
      <c r="C65" s="23" t="str">
        <f>'[3]zał_nr2_1'!B328</f>
        <v>§ 3110 świadczenia społeczne</v>
      </c>
      <c r="D65" s="20">
        <v>221000</v>
      </c>
    </row>
    <row r="66" spans="2:4" ht="27" customHeight="1">
      <c r="B66" s="113"/>
      <c r="C66" s="23" t="str">
        <f>'[3]zał_nr2_1'!B362</f>
        <v>85228 USŁUGI OPIEKUŃCZE                              I SPECJALISTYCZNE USŁUGI OPIEKUŃCZE</v>
      </c>
      <c r="D66" s="114">
        <f>SUM(D67:D72)</f>
        <v>115200</v>
      </c>
    </row>
    <row r="67" spans="2:4" ht="25.5">
      <c r="B67" s="113"/>
      <c r="C67" s="23" t="s">
        <v>335</v>
      </c>
      <c r="D67" s="20">
        <v>1057</v>
      </c>
    </row>
    <row r="68" spans="2:4" ht="12.75">
      <c r="B68" s="113"/>
      <c r="C68" s="23" t="str">
        <f>'[3]zał_nr2_1'!B377</f>
        <v>§ 4010 wynagrodzenia osobowe pracowników</v>
      </c>
      <c r="D68" s="20">
        <v>84877</v>
      </c>
    </row>
    <row r="69" spans="2:4" ht="12.75">
      <c r="B69" s="113"/>
      <c r="C69" s="23" t="str">
        <f>'[3]zał_nr2_1'!B378</f>
        <v>§ 4040 dodatkowe wynagrodzenie roczne</v>
      </c>
      <c r="D69" s="20">
        <v>7922</v>
      </c>
    </row>
    <row r="70" spans="2:4" ht="12.75">
      <c r="B70" s="113"/>
      <c r="C70" s="23" t="str">
        <f>'[3]zał_nr2_1'!B379</f>
        <v>§ 4110 składki na ubezpieczenia społeczne</v>
      </c>
      <c r="D70" s="20">
        <v>16177</v>
      </c>
    </row>
    <row r="71" spans="2:4" ht="12.75">
      <c r="B71" s="113"/>
      <c r="C71" s="23" t="str">
        <f>'[3]zał_nr2_1'!B380</f>
        <v>§ 4120 składki na Fundusz Pracy</v>
      </c>
      <c r="D71" s="20">
        <v>2018</v>
      </c>
    </row>
    <row r="72" spans="2:4" ht="25.5">
      <c r="B72" s="113"/>
      <c r="C72" s="23" t="s">
        <v>345</v>
      </c>
      <c r="D72" s="20">
        <v>3149</v>
      </c>
    </row>
    <row r="73" spans="2:4" ht="15.75">
      <c r="B73" s="113"/>
      <c r="C73" s="115" t="s">
        <v>346</v>
      </c>
      <c r="D73" s="116">
        <f>SUM(D22,D16,D8)</f>
        <v>6726947</v>
      </c>
    </row>
  </sheetData>
  <sheetProtection/>
  <mergeCells count="1"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E9" sqref="E9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26" t="s">
        <v>347</v>
      </c>
    </row>
    <row r="2" spans="4:5" ht="12.75">
      <c r="D2" s="154" t="s">
        <v>348</v>
      </c>
      <c r="E2" s="154"/>
    </row>
    <row r="3" spans="4:5" ht="12.75">
      <c r="D3" s="154" t="s">
        <v>349</v>
      </c>
      <c r="E3" s="154"/>
    </row>
    <row r="4" spans="2:5" ht="57" customHeight="1">
      <c r="B4" s="131" t="s">
        <v>350</v>
      </c>
      <c r="C4" s="131"/>
      <c r="D4" s="131"/>
      <c r="E4" s="131"/>
    </row>
    <row r="5" spans="2:5" ht="14.25" customHeight="1">
      <c r="B5" s="3"/>
      <c r="C5" s="3"/>
      <c r="D5" s="3"/>
      <c r="E5" s="27" t="s">
        <v>2</v>
      </c>
    </row>
    <row r="6" spans="2:5" ht="25.5">
      <c r="B6" s="29" t="s">
        <v>52</v>
      </c>
      <c r="C6" s="29" t="s">
        <v>351</v>
      </c>
      <c r="D6" s="29" t="s">
        <v>352</v>
      </c>
      <c r="E6" s="52" t="s">
        <v>353</v>
      </c>
    </row>
    <row r="7" spans="2:5" ht="25.5">
      <c r="B7" s="38" t="s">
        <v>158</v>
      </c>
      <c r="C7" s="117" t="s">
        <v>354</v>
      </c>
      <c r="D7" s="56" t="s">
        <v>355</v>
      </c>
      <c r="E7" s="118">
        <v>550000</v>
      </c>
    </row>
    <row r="8" spans="2:5" ht="25.5">
      <c r="B8" s="38" t="s">
        <v>162</v>
      </c>
      <c r="C8" s="117" t="s">
        <v>356</v>
      </c>
      <c r="D8" s="56" t="s">
        <v>357</v>
      </c>
      <c r="E8" s="118">
        <v>420000</v>
      </c>
    </row>
    <row r="9" spans="2:5" ht="12.75">
      <c r="B9" s="43"/>
      <c r="C9" s="119" t="s">
        <v>346</v>
      </c>
      <c r="D9" s="38"/>
      <c r="E9" s="120">
        <f>SUM(E7:E8)</f>
        <v>970000</v>
      </c>
    </row>
  </sheetData>
  <sheetProtection/>
  <mergeCells count="3">
    <mergeCell ref="D2:E2"/>
    <mergeCell ref="D3:E3"/>
    <mergeCell ref="B4:E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bronka</cp:lastModifiedBy>
  <dcterms:created xsi:type="dcterms:W3CDTF">2009-01-15T10:19:37Z</dcterms:created>
  <dcterms:modified xsi:type="dcterms:W3CDTF">2009-02-16T08:24:45Z</dcterms:modified>
  <cp:category/>
  <cp:version/>
  <cp:contentType/>
  <cp:contentStatus/>
</cp:coreProperties>
</file>