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720" activeTab="0"/>
  </bookViews>
  <sheets>
    <sheet name="zał 1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<sst xmlns="http://schemas.openxmlformats.org/spreadsheetml/2006/main" count="62" uniqueCount="62">
  <si>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Prognoza kwoty długu i spłat na rok 2008 i lata następne</t>
  </si>
  <si>
    <t>w złotych</t>
  </si>
  <si>
    <t>Lp.</t>
  </si>
  <si>
    <t>Wyszczególnienie</t>
  </si>
  <si>
    <t>Kwota długu na dzień 31.12.2007</t>
  </si>
  <si>
    <t>P r o g n o z a</t>
  </si>
  <si>
    <t>1.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</si>
  <si>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</si>
  <si>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</si>
  <si>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</si>
  <si>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</si>
  <si>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</si>
  <si>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</si>
  <si>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</si>
  <si>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</si>
  <si>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</si>
  <si>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</si>
  <si>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</si>
  <si>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</si>
  <si>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</si>
  <si>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</si>
  <si>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</si>
  <si>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</si>
  <si>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</si>
  <si>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</si>
  <si>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</si>
  <si>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</si>
  <si>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</si>
  <si>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</si>
  <si>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</si>
  <si>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</si>
  <si>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</si>
  <si>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</si>
  <si>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</si>
  <si>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</si>
  <si>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</si>
  <si>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</si>
  <si>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</si>
  <si>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</si>
  <si>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</si>
  <si>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</si>
  <si>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</si>
  <si>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</si>
  <si>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</si>
  <si>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</si>
  <si>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</si>
  <si>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</si>
  <si>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</si>
  <si>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</si>
  <si>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</si>
  <si>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</si>
  <si>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</si>
  <si>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6.2</t>
  </si>
  <si>
    <t>6.3</t>
  </si>
  <si>
    <t>6.4</t>
  </si>
  <si>
    <t>6.5</t>
  </si>
  <si>
    <t>Umorzenie  pożyczek z WFOŚiGW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</si>
  <si>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</si>
  <si>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r>
      <t xml:space="preserve">długu </t>
    </r>
    <r>
      <rPr>
        <sz val="10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</si>
  <si>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0"/>
        <rFont val="Times New Roman"/>
        <family val="1"/>
      </rPr>
      <t>(art. 170 ust. 3)
(1.1+1.2-2.1):3</t>
    </r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</si>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</sst>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8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wrapText="1" indent="1"/>
    </xf>
    <xf numFmtId="4" fontId="3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C1">
      <selection activeCell="A1" sqref="A1:M37"/>
    </sheetView>
  </sheetViews>
  <sheetFormatPr defaultColWidth="9.00390625" defaultRowHeight="12.75"/>
  <cols>
    <col min="1" max="1" width="6.25390625" style="1" customWidth="1"/>
    <col min="2" max="2" width="44.625" style="1" customWidth="1"/>
    <col min="3" max="3" width="11.00390625" style="1" customWidth="1"/>
    <col min="4" max="9" width="10.125" style="1" customWidth="1"/>
    <col min="10" max="10" width="10.375" style="1" customWidth="1"/>
    <col min="11" max="11" width="10.625" style="1" customWidth="1"/>
    <col min="12" max="12" width="10.75390625" style="1" customWidth="1"/>
    <col min="13" max="13" width="11.375" style="1" customWidth="1"/>
    <col min="14" max="16384" width="9.125" style="1" customWidth="1"/>
  </cols>
  <sheetData>
    <row r="1" ht="12.75">
      <c r="M1" s="2"/>
    </row>
    <row r="2" spans="1:13" ht="18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9" ht="9" customHeight="1">
      <c r="A3" s="3"/>
      <c r="B3" s="3"/>
      <c r="C3" s="3"/>
      <c r="D3" s="3"/>
      <c r="E3" s="3"/>
      <c r="F3" s="3"/>
      <c r="G3" s="3"/>
      <c r="H3" s="3"/>
      <c r="I3" s="3"/>
    </row>
    <row r="4" ht="12.75">
      <c r="I4" s="2" t="s">
        <v>1</v>
      </c>
    </row>
    <row r="5" spans="1:13" s="4" customFormat="1" ht="35.25" customHeight="1">
      <c r="A5" s="38" t="s">
        <v>2</v>
      </c>
      <c r="B5" s="38" t="s">
        <v>3</v>
      </c>
      <c r="C5" s="39" t="s">
        <v>4</v>
      </c>
      <c r="D5" s="41" t="s">
        <v>5</v>
      </c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23.25" customHeight="1">
      <c r="A6" s="38"/>
      <c r="B6" s="38"/>
      <c r="C6" s="40"/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>
        <v>2013</v>
      </c>
      <c r="J6" s="6">
        <v>2014</v>
      </c>
      <c r="K6" s="6">
        <v>2015</v>
      </c>
      <c r="L6" s="6">
        <v>2016</v>
      </c>
      <c r="M6" s="6">
        <v>2017</v>
      </c>
    </row>
    <row r="7" spans="1:13" s="9" customFormat="1" ht="8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8"/>
      <c r="K7" s="8"/>
      <c r="L7" s="8"/>
      <c r="M7" s="8"/>
    </row>
    <row r="8" spans="1:13" s="4" customFormat="1" ht="22.5" customHeight="1">
      <c r="A8" s="10" t="s">
        <v>6</v>
      </c>
      <c r="B8" s="11" t="s">
        <v>57</v>
      </c>
      <c r="C8" s="12">
        <f>SUM(C9,C13,C18)</f>
        <v>13737619</v>
      </c>
      <c r="D8" s="12">
        <f>SUM(D9,D13,D18)</f>
        <v>20224210</v>
      </c>
      <c r="E8" s="12">
        <f aca="true" t="shared" si="0" ref="E8:M8">SUM(E9,E13,E18)</f>
        <v>17173322</v>
      </c>
      <c r="F8" s="12">
        <f t="shared" si="0"/>
        <v>14231869</v>
      </c>
      <c r="G8" s="12">
        <f t="shared" si="0"/>
        <v>11372826</v>
      </c>
      <c r="H8" s="12">
        <f t="shared" si="0"/>
        <v>8514783</v>
      </c>
      <c r="I8" s="12">
        <f t="shared" si="0"/>
        <v>5656750</v>
      </c>
      <c r="J8" s="12">
        <f t="shared" si="0"/>
        <v>3265375</v>
      </c>
      <c r="K8" s="12">
        <f t="shared" si="0"/>
        <v>1564875</v>
      </c>
      <c r="L8" s="12">
        <f t="shared" si="0"/>
        <v>322000</v>
      </c>
      <c r="M8" s="12">
        <f t="shared" si="0"/>
        <v>0</v>
      </c>
    </row>
    <row r="9" spans="1:13" ht="15" customHeight="1">
      <c r="A9" s="13" t="s">
        <v>7</v>
      </c>
      <c r="B9" s="14" t="s">
        <v>8</v>
      </c>
      <c r="C9" s="15">
        <f>SUM(C10:C12)</f>
        <v>13737619</v>
      </c>
      <c r="D9" s="15">
        <f>SUM(D10:D12)</f>
        <v>11705210</v>
      </c>
      <c r="E9" s="15">
        <f aca="true" t="shared" si="1" ref="E9:M9">SUM(E10:E12)</f>
        <v>17173322</v>
      </c>
      <c r="F9" s="15">
        <f t="shared" si="1"/>
        <v>14231869</v>
      </c>
      <c r="G9" s="15">
        <f t="shared" si="1"/>
        <v>11372826</v>
      </c>
      <c r="H9" s="15">
        <f t="shared" si="1"/>
        <v>8514783</v>
      </c>
      <c r="I9" s="15">
        <f t="shared" si="1"/>
        <v>5656750</v>
      </c>
      <c r="J9" s="15">
        <f t="shared" si="1"/>
        <v>3265375</v>
      </c>
      <c r="K9" s="15">
        <f t="shared" si="1"/>
        <v>1564875</v>
      </c>
      <c r="L9" s="15">
        <f t="shared" si="1"/>
        <v>322000</v>
      </c>
      <c r="M9" s="15">
        <f t="shared" si="1"/>
        <v>0</v>
      </c>
    </row>
    <row r="10" spans="1:13" ht="15" customHeight="1">
      <c r="A10" s="16" t="s">
        <v>9</v>
      </c>
      <c r="B10" s="17" t="s">
        <v>10</v>
      </c>
      <c r="C10" s="18">
        <v>772326</v>
      </c>
      <c r="D10" s="18">
        <v>567965</v>
      </c>
      <c r="E10" s="18">
        <v>914000</v>
      </c>
      <c r="F10" s="18">
        <v>768000</v>
      </c>
      <c r="G10" s="18">
        <v>628000</v>
      </c>
      <c r="H10" s="18">
        <v>489000</v>
      </c>
      <c r="I10" s="18">
        <v>350000</v>
      </c>
      <c r="J10" s="19">
        <v>139000</v>
      </c>
      <c r="K10" s="19">
        <v>72000</v>
      </c>
      <c r="L10" s="19">
        <v>72000</v>
      </c>
      <c r="M10" s="19">
        <v>0</v>
      </c>
    </row>
    <row r="11" spans="1:13" ht="15" customHeight="1">
      <c r="A11" s="16" t="s">
        <v>11</v>
      </c>
      <c r="B11" s="17" t="s">
        <v>12</v>
      </c>
      <c r="C11" s="18">
        <v>10465293</v>
      </c>
      <c r="D11" s="18">
        <v>8887245</v>
      </c>
      <c r="E11" s="18">
        <v>14259322</v>
      </c>
      <c r="F11" s="18">
        <v>11713869</v>
      </c>
      <c r="G11" s="18">
        <v>9244826</v>
      </c>
      <c r="H11" s="18">
        <v>6775783</v>
      </c>
      <c r="I11" s="18">
        <v>4306750</v>
      </c>
      <c r="J11" s="19">
        <v>2376375</v>
      </c>
      <c r="K11" s="19">
        <v>992875</v>
      </c>
      <c r="L11" s="19">
        <v>0</v>
      </c>
      <c r="M11" s="19">
        <v>0</v>
      </c>
    </row>
    <row r="12" spans="1:13" ht="15" customHeight="1">
      <c r="A12" s="16" t="s">
        <v>13</v>
      </c>
      <c r="B12" s="17" t="s">
        <v>14</v>
      </c>
      <c r="C12" s="18">
        <v>2500000</v>
      </c>
      <c r="D12" s="18">
        <v>2250000</v>
      </c>
      <c r="E12" s="18">
        <v>2000000</v>
      </c>
      <c r="F12" s="18">
        <v>1750000</v>
      </c>
      <c r="G12" s="18">
        <v>1500000</v>
      </c>
      <c r="H12" s="18">
        <v>1250000</v>
      </c>
      <c r="I12" s="18">
        <v>1000000</v>
      </c>
      <c r="J12" s="19">
        <v>750000</v>
      </c>
      <c r="K12" s="19">
        <v>500000</v>
      </c>
      <c r="L12" s="19">
        <v>250000</v>
      </c>
      <c r="M12" s="19">
        <v>0</v>
      </c>
    </row>
    <row r="13" spans="1:13" ht="15" customHeight="1">
      <c r="A13" s="13" t="s">
        <v>15</v>
      </c>
      <c r="B13" s="14" t="s">
        <v>16</v>
      </c>
      <c r="C13" s="21">
        <f>SUM(C17,C15,C14:C15)</f>
        <v>0</v>
      </c>
      <c r="D13" s="22">
        <f>SUM(D17,D15,D14)</f>
        <v>8519000</v>
      </c>
      <c r="E13" s="21">
        <f aca="true" t="shared" si="2" ref="E13:M13">SUM(E17,E15,E14:E15)</f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</row>
    <row r="14" spans="1:13" ht="15" customHeight="1">
      <c r="A14" s="16" t="s">
        <v>17</v>
      </c>
      <c r="B14" s="17" t="s">
        <v>18</v>
      </c>
      <c r="C14" s="21"/>
      <c r="D14" s="21">
        <v>576000</v>
      </c>
      <c r="E14" s="21"/>
      <c r="F14" s="21"/>
      <c r="G14" s="21"/>
      <c r="H14" s="21"/>
      <c r="I14" s="21"/>
      <c r="J14" s="20"/>
      <c r="K14" s="20"/>
      <c r="L14" s="20"/>
      <c r="M14" s="20"/>
    </row>
    <row r="15" spans="1:13" ht="15" customHeight="1">
      <c r="A15" s="16" t="s">
        <v>19</v>
      </c>
      <c r="B15" s="17" t="s">
        <v>20</v>
      </c>
      <c r="C15" s="21"/>
      <c r="D15" s="21">
        <v>7943000</v>
      </c>
      <c r="E15" s="21"/>
      <c r="F15" s="21"/>
      <c r="G15" s="21"/>
      <c r="H15" s="21"/>
      <c r="I15" s="21"/>
      <c r="J15" s="20"/>
      <c r="K15" s="20"/>
      <c r="L15" s="20"/>
      <c r="M15" s="20"/>
    </row>
    <row r="16" spans="1:13" ht="15" customHeight="1">
      <c r="A16" s="16"/>
      <c r="B16" s="23" t="s">
        <v>21</v>
      </c>
      <c r="C16" s="21"/>
      <c r="D16" s="21"/>
      <c r="E16" s="21"/>
      <c r="F16" s="21"/>
      <c r="G16" s="21"/>
      <c r="H16" s="21"/>
      <c r="I16" s="21"/>
      <c r="J16" s="20"/>
      <c r="K16" s="20"/>
      <c r="L16" s="20"/>
      <c r="M16" s="20"/>
    </row>
    <row r="17" spans="1:13" ht="15" customHeight="1">
      <c r="A17" s="16" t="s">
        <v>22</v>
      </c>
      <c r="B17" s="17" t="s">
        <v>23</v>
      </c>
      <c r="C17" s="21"/>
      <c r="D17" s="21"/>
      <c r="E17" s="21"/>
      <c r="F17" s="21"/>
      <c r="G17" s="21"/>
      <c r="H17" s="21"/>
      <c r="I17" s="21"/>
      <c r="J17" s="20"/>
      <c r="K17" s="20"/>
      <c r="L17" s="20"/>
      <c r="M17" s="20"/>
    </row>
    <row r="18" spans="1:15" ht="15" customHeight="1">
      <c r="A18" s="13" t="s">
        <v>24</v>
      </c>
      <c r="B18" s="14" t="s">
        <v>25</v>
      </c>
      <c r="C18" s="14">
        <f>SUM(C19:C20)</f>
        <v>0</v>
      </c>
      <c r="D18" s="14">
        <f aca="true" t="shared" si="3" ref="D18:M18">SUM(D19:D20)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24"/>
      <c r="O18" s="25"/>
    </row>
    <row r="19" spans="1:13" ht="15" customHeight="1">
      <c r="A19" s="16" t="s">
        <v>26</v>
      </c>
      <c r="B19" s="26" t="s">
        <v>27</v>
      </c>
      <c r="C19" s="26"/>
      <c r="D19" s="26">
        <v>0</v>
      </c>
      <c r="E19" s="26"/>
      <c r="F19" s="26"/>
      <c r="G19" s="26"/>
      <c r="H19" s="26"/>
      <c r="I19" s="26"/>
      <c r="J19" s="20"/>
      <c r="K19" s="20"/>
      <c r="L19" s="20"/>
      <c r="M19" s="20"/>
    </row>
    <row r="20" spans="1:13" ht="15" customHeight="1">
      <c r="A20" s="16" t="s">
        <v>28</v>
      </c>
      <c r="B20" s="26" t="s">
        <v>29</v>
      </c>
      <c r="C20" s="26"/>
      <c r="D20" s="26">
        <v>0</v>
      </c>
      <c r="E20" s="26"/>
      <c r="F20" s="26"/>
      <c r="G20" s="26"/>
      <c r="H20" s="26"/>
      <c r="I20" s="26"/>
      <c r="J20" s="20"/>
      <c r="K20" s="20"/>
      <c r="L20" s="20"/>
      <c r="M20" s="20"/>
    </row>
    <row r="21" spans="1:13" s="4" customFormat="1" ht="22.5" customHeight="1">
      <c r="A21" s="10">
        <v>2</v>
      </c>
      <c r="B21" s="11" t="s">
        <v>30</v>
      </c>
      <c r="C21" s="27"/>
      <c r="D21" s="12">
        <f>SUM(D22,D26,D27)</f>
        <v>2567209</v>
      </c>
      <c r="E21" s="12">
        <f>SUM(E22,E26,E27)</f>
        <v>3856317</v>
      </c>
      <c r="F21" s="12">
        <f aca="true" t="shared" si="4" ref="F21:M21">SUM(F22,F26,F27)</f>
        <v>3608928</v>
      </c>
      <c r="G21" s="12">
        <f t="shared" si="4"/>
        <v>3392428</v>
      </c>
      <c r="H21" s="12">
        <f t="shared" si="4"/>
        <v>3257376</v>
      </c>
      <c r="I21" s="12">
        <f t="shared" si="4"/>
        <v>3123335</v>
      </c>
      <c r="J21" s="12">
        <f t="shared" si="4"/>
        <v>2472521</v>
      </c>
      <c r="K21" s="12">
        <f t="shared" si="4"/>
        <v>1845892</v>
      </c>
      <c r="L21" s="12">
        <f>SUM(L22,L26,L27)</f>
        <v>265101</v>
      </c>
      <c r="M21" s="12">
        <f t="shared" si="4"/>
        <v>260000</v>
      </c>
    </row>
    <row r="22" spans="1:13" s="4" customFormat="1" ht="15" customHeight="1">
      <c r="A22" s="10" t="s">
        <v>31</v>
      </c>
      <c r="B22" s="11" t="s">
        <v>32</v>
      </c>
      <c r="C22" s="28">
        <f>SUM(C23:C25)</f>
        <v>0</v>
      </c>
      <c r="D22" s="28">
        <f aca="true" t="shared" si="5" ref="D22:M22">SUM(D23:D25)</f>
        <v>2017709</v>
      </c>
      <c r="E22" s="28">
        <f t="shared" si="5"/>
        <v>3050888</v>
      </c>
      <c r="F22" s="28">
        <f t="shared" si="5"/>
        <v>2941453</v>
      </c>
      <c r="G22" s="28">
        <f t="shared" si="5"/>
        <v>2859043</v>
      </c>
      <c r="H22" s="28">
        <f t="shared" si="5"/>
        <v>2858033</v>
      </c>
      <c r="I22" s="28">
        <f t="shared" si="5"/>
        <v>2858033</v>
      </c>
      <c r="J22" s="28">
        <f t="shared" si="5"/>
        <v>2319375</v>
      </c>
      <c r="K22" s="28">
        <f t="shared" si="5"/>
        <v>1772500</v>
      </c>
      <c r="L22" s="28">
        <f t="shared" si="5"/>
        <v>250000</v>
      </c>
      <c r="M22" s="28">
        <f t="shared" si="5"/>
        <v>250000</v>
      </c>
    </row>
    <row r="23" spans="1:13" ht="15" customHeight="1">
      <c r="A23" s="16" t="s">
        <v>33</v>
      </c>
      <c r="B23" s="17" t="s">
        <v>34</v>
      </c>
      <c r="C23" s="21"/>
      <c r="D23" s="21">
        <v>1767709</v>
      </c>
      <c r="E23" s="21">
        <v>2800888</v>
      </c>
      <c r="F23" s="21">
        <v>2691453</v>
      </c>
      <c r="G23" s="21">
        <v>2609043</v>
      </c>
      <c r="H23" s="21">
        <v>2608033</v>
      </c>
      <c r="I23" s="21">
        <v>2608033</v>
      </c>
      <c r="J23" s="20">
        <v>2069375</v>
      </c>
      <c r="K23" s="20">
        <v>1522500</v>
      </c>
      <c r="L23" s="20">
        <v>0</v>
      </c>
      <c r="M23" s="20">
        <v>0</v>
      </c>
    </row>
    <row r="24" spans="1:13" ht="15" customHeight="1">
      <c r="A24" s="16" t="s">
        <v>35</v>
      </c>
      <c r="B24" s="17" t="s">
        <v>36</v>
      </c>
      <c r="C24" s="21"/>
      <c r="D24" s="21">
        <v>250000</v>
      </c>
      <c r="E24" s="21">
        <v>250000</v>
      </c>
      <c r="F24" s="21">
        <v>250000</v>
      </c>
      <c r="G24" s="21">
        <v>250000</v>
      </c>
      <c r="H24" s="21">
        <v>250000</v>
      </c>
      <c r="I24" s="21">
        <v>250000</v>
      </c>
      <c r="J24" s="20">
        <v>250000</v>
      </c>
      <c r="K24" s="20">
        <v>250000</v>
      </c>
      <c r="L24" s="20">
        <v>250000</v>
      </c>
      <c r="M24" s="20">
        <v>250000</v>
      </c>
    </row>
    <row r="25" spans="1:13" ht="15" customHeight="1">
      <c r="A25" s="16" t="s">
        <v>37</v>
      </c>
      <c r="B25" s="17" t="s">
        <v>38</v>
      </c>
      <c r="C25" s="21"/>
      <c r="D25" s="21"/>
      <c r="E25" s="21"/>
      <c r="F25" s="21"/>
      <c r="G25" s="21"/>
      <c r="H25" s="21"/>
      <c r="I25" s="21"/>
      <c r="J25" s="20"/>
      <c r="K25" s="20"/>
      <c r="L25" s="20"/>
      <c r="M25" s="20"/>
    </row>
    <row r="26" spans="1:13" ht="15" customHeight="1">
      <c r="A26" s="13" t="s">
        <v>39</v>
      </c>
      <c r="B26" s="14" t="s">
        <v>40</v>
      </c>
      <c r="C26" s="21"/>
      <c r="D26" s="21"/>
      <c r="E26" s="21"/>
      <c r="F26" s="21"/>
      <c r="G26" s="21"/>
      <c r="H26" s="21"/>
      <c r="I26" s="21"/>
      <c r="J26" s="20"/>
      <c r="K26" s="20"/>
      <c r="L26" s="20"/>
      <c r="M26" s="20"/>
    </row>
    <row r="27" spans="1:13" s="30" customFormat="1" ht="14.25" customHeight="1">
      <c r="A27" s="13" t="s">
        <v>41</v>
      </c>
      <c r="B27" s="14" t="s">
        <v>42</v>
      </c>
      <c r="C27" s="22"/>
      <c r="D27" s="15">
        <v>549500</v>
      </c>
      <c r="E27" s="15">
        <v>805429</v>
      </c>
      <c r="F27" s="15">
        <v>667475</v>
      </c>
      <c r="G27" s="15">
        <v>533385</v>
      </c>
      <c r="H27" s="15">
        <v>399343</v>
      </c>
      <c r="I27" s="15">
        <v>265302</v>
      </c>
      <c r="J27" s="29">
        <v>153146</v>
      </c>
      <c r="K27" s="29">
        <v>73392</v>
      </c>
      <c r="L27" s="29">
        <v>15101</v>
      </c>
      <c r="M27" s="29">
        <v>10000</v>
      </c>
    </row>
    <row r="28" spans="1:13" s="4" customFormat="1" ht="22.5" customHeight="1">
      <c r="A28" s="10" t="s">
        <v>43</v>
      </c>
      <c r="B28" s="11" t="s">
        <v>44</v>
      </c>
      <c r="C28" s="27"/>
      <c r="D28" s="12">
        <v>64282262</v>
      </c>
      <c r="E28" s="12">
        <v>64518848</v>
      </c>
      <c r="F28" s="12">
        <v>64980000</v>
      </c>
      <c r="G28" s="12">
        <v>65194000</v>
      </c>
      <c r="H28" s="12">
        <v>66120000</v>
      </c>
      <c r="I28" s="12">
        <v>66980000</v>
      </c>
      <c r="J28" s="31">
        <v>67128000</v>
      </c>
      <c r="K28" s="31">
        <v>67320000</v>
      </c>
      <c r="L28" s="31">
        <v>72100000</v>
      </c>
      <c r="M28" s="31">
        <v>72300000</v>
      </c>
    </row>
    <row r="29" spans="1:13" s="32" customFormat="1" ht="22.5" customHeight="1">
      <c r="A29" s="10" t="s">
        <v>45</v>
      </c>
      <c r="B29" s="11" t="s">
        <v>46</v>
      </c>
      <c r="C29" s="27"/>
      <c r="D29" s="12">
        <v>70783553</v>
      </c>
      <c r="E29" s="12">
        <v>60662531</v>
      </c>
      <c r="F29" s="12">
        <v>61371072</v>
      </c>
      <c r="G29" s="12">
        <v>61801572</v>
      </c>
      <c r="H29" s="12">
        <v>62862624</v>
      </c>
      <c r="I29" s="12">
        <v>63856665</v>
      </c>
      <c r="J29" s="31">
        <v>64655479</v>
      </c>
      <c r="K29" s="31">
        <v>65474108</v>
      </c>
      <c r="L29" s="31">
        <v>71834899</v>
      </c>
      <c r="M29" s="31">
        <v>72040000</v>
      </c>
    </row>
    <row r="30" spans="1:13" s="32" customFormat="1" ht="22.5" customHeight="1">
      <c r="A30" s="10" t="s">
        <v>47</v>
      </c>
      <c r="B30" s="11" t="s">
        <v>48</v>
      </c>
      <c r="C30" s="27">
        <f>C28-C29</f>
        <v>0</v>
      </c>
      <c r="D30" s="12">
        <f aca="true" t="shared" si="6" ref="D30:I30">D28-D29</f>
        <v>-6501291</v>
      </c>
      <c r="E30" s="12">
        <f t="shared" si="6"/>
        <v>3856317</v>
      </c>
      <c r="F30" s="12">
        <f t="shared" si="6"/>
        <v>3608928</v>
      </c>
      <c r="G30" s="12">
        <f t="shared" si="6"/>
        <v>3392428</v>
      </c>
      <c r="H30" s="12">
        <f t="shared" si="6"/>
        <v>3257376</v>
      </c>
      <c r="I30" s="12">
        <f t="shared" si="6"/>
        <v>3123335</v>
      </c>
      <c r="J30" s="12">
        <f>J28-J29</f>
        <v>2472521</v>
      </c>
      <c r="K30" s="12">
        <f>K28-K29</f>
        <v>1845892</v>
      </c>
      <c r="L30" s="12">
        <f>L28-L29</f>
        <v>265101</v>
      </c>
      <c r="M30" s="12">
        <f>M28-M29</f>
        <v>260000</v>
      </c>
    </row>
    <row r="31" spans="1:13" s="4" customFormat="1" ht="22.5" customHeight="1">
      <c r="A31" s="10" t="s">
        <v>49</v>
      </c>
      <c r="B31" s="11" t="s">
        <v>50</v>
      </c>
      <c r="C31" s="27"/>
      <c r="D31" s="27"/>
      <c r="E31" s="27"/>
      <c r="F31" s="27"/>
      <c r="G31" s="27"/>
      <c r="H31" s="27"/>
      <c r="I31" s="27"/>
      <c r="J31" s="33"/>
      <c r="K31" s="33"/>
      <c r="L31" s="33"/>
      <c r="M31" s="33"/>
    </row>
    <row r="32" spans="1:13" ht="15" customHeight="1">
      <c r="A32" s="13" t="s">
        <v>51</v>
      </c>
      <c r="B32" s="34" t="s">
        <v>58</v>
      </c>
      <c r="C32" s="21"/>
      <c r="D32" s="35">
        <v>31.46</v>
      </c>
      <c r="E32" s="35">
        <v>26.62</v>
      </c>
      <c r="F32" s="35">
        <v>21.9</v>
      </c>
      <c r="G32" s="35">
        <v>17.44</v>
      </c>
      <c r="H32" s="35">
        <v>12.85</v>
      </c>
      <c r="I32" s="35">
        <v>8.45</v>
      </c>
      <c r="J32" s="35">
        <v>4.86</v>
      </c>
      <c r="K32" s="35">
        <v>2.32</v>
      </c>
      <c r="L32" s="35">
        <v>0.45</v>
      </c>
      <c r="M32" s="35">
        <v>0</v>
      </c>
    </row>
    <row r="33" spans="1:13" ht="28.5" customHeight="1">
      <c r="A33" s="13" t="s">
        <v>52</v>
      </c>
      <c r="B33" s="34" t="s">
        <v>59</v>
      </c>
      <c r="C33" s="21"/>
      <c r="D33" s="35">
        <v>31.46</v>
      </c>
      <c r="E33" s="35">
        <v>26.62</v>
      </c>
      <c r="F33" s="35">
        <v>21.9</v>
      </c>
      <c r="G33" s="35">
        <v>17.44</v>
      </c>
      <c r="H33" s="35">
        <v>12.85</v>
      </c>
      <c r="I33" s="35">
        <v>8.45</v>
      </c>
      <c r="J33" s="35">
        <v>4.86</v>
      </c>
      <c r="K33" s="35">
        <v>2.32</v>
      </c>
      <c r="L33" s="35">
        <v>0.45</v>
      </c>
      <c r="M33" s="35">
        <v>0</v>
      </c>
    </row>
    <row r="34" spans="1:13" ht="15" customHeight="1">
      <c r="A34" s="13" t="s">
        <v>53</v>
      </c>
      <c r="B34" s="34" t="s">
        <v>60</v>
      </c>
      <c r="C34" s="21"/>
      <c r="D34" s="35">
        <v>3.13</v>
      </c>
      <c r="E34" s="35">
        <v>5.98</v>
      </c>
      <c r="F34" s="35">
        <v>5.55</v>
      </c>
      <c r="G34" s="35">
        <v>5.2</v>
      </c>
      <c r="H34" s="35">
        <v>4.93</v>
      </c>
      <c r="I34" s="35">
        <v>4.66</v>
      </c>
      <c r="J34" s="35">
        <v>3.68</v>
      </c>
      <c r="K34" s="35">
        <v>4.74</v>
      </c>
      <c r="L34" s="35">
        <v>0.37</v>
      </c>
      <c r="M34" s="35">
        <v>0.36</v>
      </c>
    </row>
    <row r="35" spans="1:13" ht="25.5" customHeight="1">
      <c r="A35" s="13" t="s">
        <v>54</v>
      </c>
      <c r="B35" s="34" t="s">
        <v>61</v>
      </c>
      <c r="C35" s="21"/>
      <c r="D35" s="35">
        <v>3.13</v>
      </c>
      <c r="E35" s="35">
        <v>5.98</v>
      </c>
      <c r="F35" s="35">
        <v>5.55</v>
      </c>
      <c r="G35" s="35">
        <f aca="true" t="shared" si="7" ref="G35:M35">(G22+G27)/G28*100</f>
        <v>5.203589287357732</v>
      </c>
      <c r="H35" s="35">
        <f t="shared" si="7"/>
        <v>4.926460980036298</v>
      </c>
      <c r="I35" s="35">
        <f t="shared" si="7"/>
        <v>4.663085995819648</v>
      </c>
      <c r="J35" s="35">
        <f t="shared" si="7"/>
        <v>3.683293111667262</v>
      </c>
      <c r="K35" s="35">
        <f t="shared" si="7"/>
        <v>2.741966726084373</v>
      </c>
      <c r="L35" s="35">
        <f t="shared" si="7"/>
        <v>0.36768515950069347</v>
      </c>
      <c r="M35" s="35">
        <f t="shared" si="7"/>
        <v>0.359612724757953</v>
      </c>
    </row>
    <row r="36" spans="1:13" ht="25.5" customHeight="1">
      <c r="A36" s="13" t="s">
        <v>55</v>
      </c>
      <c r="B36" s="34" t="s">
        <v>56</v>
      </c>
      <c r="C36" s="21"/>
      <c r="D36" s="36">
        <v>14700</v>
      </c>
      <c r="E36" s="35"/>
      <c r="F36" s="35"/>
      <c r="G36" s="35"/>
      <c r="H36" s="35"/>
      <c r="I36" s="35"/>
      <c r="J36" s="35"/>
      <c r="K36" s="35"/>
      <c r="L36" s="35"/>
      <c r="M36" s="35"/>
    </row>
  </sheetData>
  <mergeCells count="5">
    <mergeCell ref="A2:M2"/>
    <mergeCell ref="A5:A6"/>
    <mergeCell ref="B5:B6"/>
    <mergeCell ref="C5:C6"/>
    <mergeCell ref="D5:M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bronka</cp:lastModifiedBy>
  <cp:lastPrinted>2007-12-10T11:28:20Z</cp:lastPrinted>
  <dcterms:created xsi:type="dcterms:W3CDTF">2007-12-10T08:17:22Z</dcterms:created>
  <dcterms:modified xsi:type="dcterms:W3CDTF">2008-01-15T13:47:46Z</dcterms:modified>
  <cp:category/>
  <cp:version/>
  <cp:contentType/>
  <cp:contentStatus/>
</cp:coreProperties>
</file>